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c7c72017962902/FMA/Special Project/2026-SP Competition/"/>
    </mc:Choice>
  </mc:AlternateContent>
  <xr:revisionPtr revIDLastSave="1" documentId="8_{2FF6E075-66FA-44B5-9BC6-31A8852907F1}" xr6:coauthVersionLast="47" xr6:coauthVersionMax="47" xr10:uidLastSave="{C0ADBA47-AD0F-4D8D-83FC-5B65506236E9}"/>
  <bookViews>
    <workbookView xWindow="-108" yWindow="-108" windowWidth="41496" windowHeight="16776" xr2:uid="{70FD00D8-E8DB-41A6-A290-27B6C2F69FE8}"/>
  </bookViews>
  <sheets>
    <sheet name="Horizons Competition Sorted" sheetId="1" r:id="rId1"/>
  </sheets>
  <externalReferences>
    <externalReference r:id="rId2"/>
  </externalReferences>
  <definedNames>
    <definedName name="_xlnm._FilterDatabase" localSheetId="0" hidden="1">'Horizons Competition Sorted'!$A$4:$H$122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22" i="1" l="1"/>
  <c r="F122" i="1"/>
  <c r="E122" i="1"/>
  <c r="D122" i="1"/>
  <c r="C122" i="1"/>
  <c r="B122" i="1"/>
  <c r="A122" i="1"/>
  <c r="G121" i="1"/>
  <c r="F121" i="1"/>
  <c r="E121" i="1"/>
  <c r="D121" i="1"/>
  <c r="C121" i="1"/>
  <c r="B121" i="1"/>
  <c r="A121" i="1"/>
  <c r="G120" i="1"/>
  <c r="F120" i="1"/>
  <c r="E120" i="1"/>
  <c r="D120" i="1"/>
  <c r="C120" i="1"/>
  <c r="B120" i="1"/>
  <c r="A120" i="1"/>
  <c r="G119" i="1"/>
  <c r="F119" i="1"/>
  <c r="E119" i="1"/>
  <c r="D119" i="1"/>
  <c r="C119" i="1"/>
  <c r="B119" i="1"/>
  <c r="A119" i="1"/>
  <c r="H119" i="1" s="1" a="1"/>
  <c r="G118" i="1"/>
  <c r="F118" i="1"/>
  <c r="E118" i="1"/>
  <c r="D118" i="1"/>
  <c r="C118" i="1"/>
  <c r="B118" i="1"/>
  <c r="A118" i="1"/>
  <c r="H118" i="1" s="1" a="1"/>
  <c r="G117" i="1"/>
  <c r="F117" i="1"/>
  <c r="E117" i="1"/>
  <c r="D117" i="1"/>
  <c r="C117" i="1"/>
  <c r="B117" i="1"/>
  <c r="A117" i="1"/>
  <c r="H117" i="1" s="1" a="1"/>
  <c r="G116" i="1"/>
  <c r="F116" i="1"/>
  <c r="E116" i="1"/>
  <c r="D116" i="1"/>
  <c r="C116" i="1"/>
  <c r="B116" i="1"/>
  <c r="A116" i="1"/>
  <c r="G115" i="1"/>
  <c r="F115" i="1"/>
  <c r="E115" i="1"/>
  <c r="D115" i="1"/>
  <c r="C115" i="1"/>
  <c r="B115" i="1"/>
  <c r="A115" i="1"/>
  <c r="H115" i="1" s="1" a="1"/>
  <c r="G114" i="1"/>
  <c r="F114" i="1"/>
  <c r="E114" i="1"/>
  <c r="D114" i="1"/>
  <c r="C114" i="1"/>
  <c r="B114" i="1"/>
  <c r="A114" i="1"/>
  <c r="H114" i="1" s="1" a="1"/>
  <c r="G113" i="1"/>
  <c r="F113" i="1"/>
  <c r="E113" i="1"/>
  <c r="D113" i="1"/>
  <c r="C113" i="1"/>
  <c r="B113" i="1"/>
  <c r="A113" i="1"/>
  <c r="H113" i="1" s="1" a="1"/>
  <c r="G112" i="1"/>
  <c r="F112" i="1"/>
  <c r="E112" i="1"/>
  <c r="D112" i="1"/>
  <c r="C112" i="1"/>
  <c r="B112" i="1"/>
  <c r="A112" i="1"/>
  <c r="H112" i="1" s="1" a="1"/>
  <c r="G111" i="1"/>
  <c r="F111" i="1"/>
  <c r="E111" i="1"/>
  <c r="D111" i="1"/>
  <c r="C111" i="1"/>
  <c r="B111" i="1"/>
  <c r="A111" i="1"/>
  <c r="H111" i="1" s="1" a="1"/>
  <c r="G110" i="1"/>
  <c r="F110" i="1"/>
  <c r="E110" i="1"/>
  <c r="D110" i="1"/>
  <c r="C110" i="1"/>
  <c r="B110" i="1"/>
  <c r="A110" i="1"/>
  <c r="H110" i="1" s="1" a="1"/>
  <c r="G109" i="1"/>
  <c r="F109" i="1"/>
  <c r="E109" i="1"/>
  <c r="D109" i="1"/>
  <c r="C109" i="1"/>
  <c r="B109" i="1"/>
  <c r="A109" i="1"/>
  <c r="H109" i="1" s="1" a="1"/>
  <c r="G108" i="1"/>
  <c r="F108" i="1"/>
  <c r="E108" i="1"/>
  <c r="D108" i="1"/>
  <c r="C108" i="1"/>
  <c r="B108" i="1"/>
  <c r="A108" i="1"/>
  <c r="H108" i="1" s="1" a="1"/>
  <c r="G107" i="1"/>
  <c r="F107" i="1"/>
  <c r="E107" i="1"/>
  <c r="D107" i="1"/>
  <c r="C107" i="1"/>
  <c r="B107" i="1"/>
  <c r="A107" i="1"/>
  <c r="H107" i="1" s="1" a="1"/>
  <c r="G106" i="1"/>
  <c r="F106" i="1"/>
  <c r="E106" i="1"/>
  <c r="D106" i="1"/>
  <c r="C106" i="1"/>
  <c r="B106" i="1"/>
  <c r="A106" i="1"/>
  <c r="H106" i="1" s="1" a="1"/>
  <c r="G105" i="1"/>
  <c r="F105" i="1"/>
  <c r="E105" i="1"/>
  <c r="D105" i="1"/>
  <c r="C105" i="1"/>
  <c r="B105" i="1"/>
  <c r="A105" i="1"/>
  <c r="H105" i="1" s="1" a="1"/>
  <c r="G104" i="1"/>
  <c r="F104" i="1"/>
  <c r="E104" i="1"/>
  <c r="D104" i="1"/>
  <c r="C104" i="1"/>
  <c r="B104" i="1"/>
  <c r="A104" i="1"/>
  <c r="H104" i="1" s="1" a="1"/>
  <c r="G103" i="1"/>
  <c r="F103" i="1"/>
  <c r="E103" i="1"/>
  <c r="D103" i="1"/>
  <c r="C103" i="1"/>
  <c r="B103" i="1"/>
  <c r="A103" i="1"/>
  <c r="H103" i="1" s="1" a="1"/>
  <c r="G102" i="1"/>
  <c r="F102" i="1"/>
  <c r="E102" i="1"/>
  <c r="D102" i="1"/>
  <c r="C102" i="1"/>
  <c r="B102" i="1"/>
  <c r="A102" i="1"/>
  <c r="H102" i="1" s="1" a="1"/>
  <c r="G101" i="1"/>
  <c r="F101" i="1"/>
  <c r="E101" i="1"/>
  <c r="D101" i="1"/>
  <c r="C101" i="1"/>
  <c r="B101" i="1"/>
  <c r="A101" i="1"/>
  <c r="H101" i="1" s="1" a="1"/>
  <c r="G100" i="1"/>
  <c r="F100" i="1"/>
  <c r="E100" i="1"/>
  <c r="D100" i="1"/>
  <c r="C100" i="1"/>
  <c r="B100" i="1"/>
  <c r="A100" i="1"/>
  <c r="H100" i="1" s="1" a="1"/>
  <c r="G99" i="1"/>
  <c r="F99" i="1"/>
  <c r="E99" i="1"/>
  <c r="D99" i="1"/>
  <c r="C99" i="1"/>
  <c r="B99" i="1"/>
  <c r="A99" i="1"/>
  <c r="H99" i="1" s="1" a="1"/>
  <c r="G98" i="1"/>
  <c r="F98" i="1"/>
  <c r="E98" i="1"/>
  <c r="D98" i="1"/>
  <c r="C98" i="1"/>
  <c r="B98" i="1"/>
  <c r="A98" i="1"/>
  <c r="H98" i="1" s="1" a="1"/>
  <c r="G97" i="1"/>
  <c r="F97" i="1"/>
  <c r="E97" i="1"/>
  <c r="D97" i="1"/>
  <c r="C97" i="1"/>
  <c r="B97" i="1"/>
  <c r="A97" i="1"/>
  <c r="H97" i="1" s="1" a="1"/>
  <c r="G96" i="1"/>
  <c r="F96" i="1"/>
  <c r="E96" i="1"/>
  <c r="D96" i="1"/>
  <c r="C96" i="1"/>
  <c r="B96" i="1"/>
  <c r="A96" i="1"/>
  <c r="H96" i="1" s="1" a="1"/>
  <c r="G95" i="1"/>
  <c r="F95" i="1"/>
  <c r="E95" i="1"/>
  <c r="D95" i="1"/>
  <c r="C95" i="1"/>
  <c r="B95" i="1"/>
  <c r="A95" i="1"/>
  <c r="H95" i="1" s="1" a="1"/>
  <c r="G94" i="1"/>
  <c r="F94" i="1"/>
  <c r="E94" i="1"/>
  <c r="D94" i="1"/>
  <c r="C94" i="1"/>
  <c r="B94" i="1"/>
  <c r="A94" i="1"/>
  <c r="H94" i="1" s="1" a="1"/>
  <c r="G93" i="1"/>
  <c r="F93" i="1"/>
  <c r="E93" i="1"/>
  <c r="D93" i="1"/>
  <c r="C93" i="1"/>
  <c r="B93" i="1"/>
  <c r="A93" i="1"/>
  <c r="H93" i="1" s="1" a="1"/>
  <c r="G92" i="1"/>
  <c r="F92" i="1"/>
  <c r="E92" i="1"/>
  <c r="D92" i="1"/>
  <c r="C92" i="1"/>
  <c r="B92" i="1"/>
  <c r="A92" i="1"/>
  <c r="H92" i="1" s="1" a="1"/>
  <c r="G91" i="1"/>
  <c r="F91" i="1"/>
  <c r="E91" i="1"/>
  <c r="D91" i="1"/>
  <c r="C91" i="1"/>
  <c r="B91" i="1"/>
  <c r="A91" i="1"/>
  <c r="H91" i="1" s="1" a="1"/>
  <c r="G90" i="1"/>
  <c r="F90" i="1"/>
  <c r="E90" i="1"/>
  <c r="D90" i="1"/>
  <c r="C90" i="1"/>
  <c r="B90" i="1"/>
  <c r="A90" i="1"/>
  <c r="H90" i="1" s="1" a="1"/>
  <c r="G89" i="1"/>
  <c r="F89" i="1"/>
  <c r="E89" i="1"/>
  <c r="D89" i="1"/>
  <c r="C89" i="1"/>
  <c r="B89" i="1"/>
  <c r="A89" i="1"/>
  <c r="H89" i="1" s="1" a="1"/>
  <c r="G88" i="1"/>
  <c r="F88" i="1"/>
  <c r="E88" i="1"/>
  <c r="D88" i="1"/>
  <c r="C88" i="1"/>
  <c r="B88" i="1"/>
  <c r="A88" i="1"/>
  <c r="G87" i="1"/>
  <c r="F87" i="1"/>
  <c r="E87" i="1"/>
  <c r="D87" i="1"/>
  <c r="C87" i="1"/>
  <c r="B87" i="1"/>
  <c r="A87" i="1"/>
  <c r="G86" i="1"/>
  <c r="F86" i="1"/>
  <c r="E86" i="1"/>
  <c r="D86" i="1"/>
  <c r="C86" i="1"/>
  <c r="B86" i="1"/>
  <c r="A86" i="1"/>
  <c r="H86" i="1" s="1" a="1"/>
  <c r="G85" i="1"/>
  <c r="F85" i="1"/>
  <c r="E85" i="1"/>
  <c r="D85" i="1"/>
  <c r="C85" i="1"/>
  <c r="B85" i="1"/>
  <c r="A85" i="1"/>
  <c r="H85" i="1" s="1" a="1"/>
  <c r="G84" i="1"/>
  <c r="F84" i="1"/>
  <c r="E84" i="1"/>
  <c r="D84" i="1"/>
  <c r="C84" i="1"/>
  <c r="B84" i="1"/>
  <c r="A84" i="1"/>
  <c r="H84" i="1" s="1" a="1"/>
  <c r="G83" i="1"/>
  <c r="F83" i="1"/>
  <c r="E83" i="1"/>
  <c r="D83" i="1"/>
  <c r="C83" i="1"/>
  <c r="B83" i="1"/>
  <c r="A83" i="1"/>
  <c r="H83" i="1" s="1" a="1"/>
  <c r="G82" i="1"/>
  <c r="F82" i="1"/>
  <c r="E82" i="1"/>
  <c r="D82" i="1"/>
  <c r="C82" i="1"/>
  <c r="B82" i="1"/>
  <c r="A82" i="1"/>
  <c r="H82" i="1" s="1" a="1"/>
  <c r="G81" i="1"/>
  <c r="F81" i="1"/>
  <c r="E81" i="1"/>
  <c r="D81" i="1"/>
  <c r="C81" i="1"/>
  <c r="B81" i="1"/>
  <c r="A81" i="1"/>
  <c r="H81" i="1" s="1" a="1"/>
  <c r="G80" i="1"/>
  <c r="F80" i="1"/>
  <c r="E80" i="1"/>
  <c r="D80" i="1"/>
  <c r="C80" i="1"/>
  <c r="B80" i="1"/>
  <c r="A80" i="1"/>
  <c r="G79" i="1"/>
  <c r="F79" i="1"/>
  <c r="E79" i="1"/>
  <c r="D79" i="1"/>
  <c r="C79" i="1"/>
  <c r="B79" i="1"/>
  <c r="A79" i="1"/>
  <c r="G78" i="1"/>
  <c r="F78" i="1"/>
  <c r="E78" i="1"/>
  <c r="D78" i="1"/>
  <c r="C78" i="1"/>
  <c r="B78" i="1"/>
  <c r="A78" i="1"/>
  <c r="H78" i="1" s="1" a="1"/>
  <c r="G77" i="1"/>
  <c r="F77" i="1"/>
  <c r="E77" i="1"/>
  <c r="D77" i="1"/>
  <c r="C77" i="1"/>
  <c r="B77" i="1"/>
  <c r="A77" i="1"/>
  <c r="G76" i="1"/>
  <c r="F76" i="1"/>
  <c r="E76" i="1"/>
  <c r="D76" i="1"/>
  <c r="C76" i="1"/>
  <c r="B76" i="1"/>
  <c r="A76" i="1"/>
  <c r="G75" i="1"/>
  <c r="F75" i="1"/>
  <c r="E75" i="1"/>
  <c r="D75" i="1"/>
  <c r="C75" i="1"/>
  <c r="B75" i="1"/>
  <c r="A75" i="1"/>
  <c r="H75" i="1" s="1" a="1"/>
  <c r="G74" i="1"/>
  <c r="F74" i="1"/>
  <c r="E74" i="1"/>
  <c r="D74" i="1"/>
  <c r="C74" i="1"/>
  <c r="B74" i="1"/>
  <c r="A74" i="1"/>
  <c r="H74" i="1" s="1" a="1"/>
  <c r="G73" i="1"/>
  <c r="F73" i="1"/>
  <c r="E73" i="1"/>
  <c r="D73" i="1"/>
  <c r="C73" i="1"/>
  <c r="B73" i="1"/>
  <c r="A73" i="1"/>
  <c r="H73" i="1" s="1" a="1"/>
  <c r="G72" i="1"/>
  <c r="F72" i="1"/>
  <c r="E72" i="1"/>
  <c r="D72" i="1"/>
  <c r="C72" i="1"/>
  <c r="B72" i="1"/>
  <c r="A72" i="1"/>
  <c r="G71" i="1"/>
  <c r="F71" i="1"/>
  <c r="E71" i="1"/>
  <c r="D71" i="1"/>
  <c r="C71" i="1"/>
  <c r="B71" i="1"/>
  <c r="A71" i="1"/>
  <c r="G70" i="1"/>
  <c r="F70" i="1"/>
  <c r="E70" i="1"/>
  <c r="D70" i="1"/>
  <c r="C70" i="1"/>
  <c r="B70" i="1"/>
  <c r="A70" i="1"/>
  <c r="G69" i="1"/>
  <c r="F69" i="1"/>
  <c r="E69" i="1"/>
  <c r="D69" i="1"/>
  <c r="C69" i="1"/>
  <c r="B69" i="1"/>
  <c r="A69" i="1"/>
  <c r="H69" i="1" s="1" a="1"/>
  <c r="G68" i="1"/>
  <c r="F68" i="1"/>
  <c r="E68" i="1"/>
  <c r="D68" i="1"/>
  <c r="C68" i="1"/>
  <c r="B68" i="1"/>
  <c r="A68" i="1"/>
  <c r="H68" i="1" s="1" a="1"/>
  <c r="G67" i="1"/>
  <c r="F67" i="1"/>
  <c r="E67" i="1"/>
  <c r="D67" i="1"/>
  <c r="C67" i="1"/>
  <c r="B67" i="1"/>
  <c r="A67" i="1"/>
  <c r="G66" i="1"/>
  <c r="F66" i="1"/>
  <c r="E66" i="1"/>
  <c r="D66" i="1"/>
  <c r="C66" i="1"/>
  <c r="B66" i="1"/>
  <c r="A66" i="1"/>
  <c r="G65" i="1"/>
  <c r="F65" i="1"/>
  <c r="E65" i="1"/>
  <c r="D65" i="1"/>
  <c r="C65" i="1"/>
  <c r="B65" i="1"/>
  <c r="A65" i="1"/>
  <c r="G64" i="1"/>
  <c r="F64" i="1"/>
  <c r="E64" i="1"/>
  <c r="D64" i="1"/>
  <c r="C64" i="1"/>
  <c r="B64" i="1"/>
  <c r="A64" i="1"/>
  <c r="H64" i="1" s="1" a="1"/>
  <c r="G63" i="1"/>
  <c r="F63" i="1"/>
  <c r="E63" i="1"/>
  <c r="D63" i="1"/>
  <c r="C63" i="1"/>
  <c r="B63" i="1"/>
  <c r="A63" i="1"/>
  <c r="H63" i="1" s="1" a="1"/>
  <c r="G62" i="1"/>
  <c r="F62" i="1"/>
  <c r="E62" i="1"/>
  <c r="D62" i="1"/>
  <c r="C62" i="1"/>
  <c r="B62" i="1"/>
  <c r="A62" i="1"/>
  <c r="H62" i="1" s="1" a="1"/>
  <c r="G61" i="1"/>
  <c r="F61" i="1"/>
  <c r="E61" i="1"/>
  <c r="D61" i="1"/>
  <c r="C61" i="1"/>
  <c r="B61" i="1"/>
  <c r="A61" i="1"/>
  <c r="G60" i="1"/>
  <c r="F60" i="1"/>
  <c r="E60" i="1"/>
  <c r="D60" i="1"/>
  <c r="C60" i="1"/>
  <c r="B60" i="1"/>
  <c r="A60" i="1"/>
  <c r="H60" i="1" s="1" a="1"/>
  <c r="G59" i="1"/>
  <c r="F59" i="1"/>
  <c r="E59" i="1"/>
  <c r="D59" i="1"/>
  <c r="C59" i="1"/>
  <c r="B59" i="1"/>
  <c r="A59" i="1"/>
  <c r="H59" i="1" s="1" a="1"/>
  <c r="G58" i="1"/>
  <c r="F58" i="1"/>
  <c r="E58" i="1"/>
  <c r="D58" i="1"/>
  <c r="C58" i="1"/>
  <c r="B58" i="1"/>
  <c r="A58" i="1"/>
  <c r="G57" i="1"/>
  <c r="F57" i="1"/>
  <c r="E57" i="1"/>
  <c r="D57" i="1"/>
  <c r="C57" i="1"/>
  <c r="B57" i="1"/>
  <c r="A57" i="1"/>
  <c r="G56" i="1"/>
  <c r="F56" i="1"/>
  <c r="E56" i="1"/>
  <c r="D56" i="1"/>
  <c r="C56" i="1"/>
  <c r="B56" i="1"/>
  <c r="A56" i="1"/>
  <c r="H56" i="1" s="1" a="1"/>
  <c r="G55" i="1"/>
  <c r="F55" i="1"/>
  <c r="E55" i="1"/>
  <c r="D55" i="1"/>
  <c r="C55" i="1"/>
  <c r="B55" i="1"/>
  <c r="A55" i="1"/>
  <c r="G54" i="1"/>
  <c r="F54" i="1"/>
  <c r="E54" i="1"/>
  <c r="D54" i="1"/>
  <c r="C54" i="1"/>
  <c r="B54" i="1"/>
  <c r="A54" i="1"/>
  <c r="H54" i="1" s="1" a="1"/>
  <c r="G53" i="1"/>
  <c r="F53" i="1"/>
  <c r="E53" i="1"/>
  <c r="D53" i="1"/>
  <c r="C53" i="1"/>
  <c r="B53" i="1"/>
  <c r="A53" i="1"/>
  <c r="H53" i="1" s="1" a="1"/>
  <c r="G52" i="1"/>
  <c r="F52" i="1"/>
  <c r="E52" i="1"/>
  <c r="D52" i="1"/>
  <c r="C52" i="1"/>
  <c r="B52" i="1"/>
  <c r="A52" i="1"/>
  <c r="H52" i="1" s="1" a="1"/>
  <c r="G51" i="1"/>
  <c r="F51" i="1"/>
  <c r="E51" i="1"/>
  <c r="D51" i="1"/>
  <c r="C51" i="1"/>
  <c r="B51" i="1"/>
  <c r="A51" i="1"/>
  <c r="H51" i="1" s="1" a="1"/>
  <c r="G50" i="1"/>
  <c r="F50" i="1"/>
  <c r="E50" i="1"/>
  <c r="D50" i="1"/>
  <c r="C50" i="1"/>
  <c r="B50" i="1"/>
  <c r="A50" i="1"/>
  <c r="G49" i="1"/>
  <c r="F49" i="1"/>
  <c r="E49" i="1"/>
  <c r="D49" i="1"/>
  <c r="C49" i="1"/>
  <c r="B49" i="1"/>
  <c r="A49" i="1"/>
  <c r="G48" i="1"/>
  <c r="F48" i="1"/>
  <c r="E48" i="1"/>
  <c r="D48" i="1"/>
  <c r="C48" i="1"/>
  <c r="B48" i="1"/>
  <c r="A48" i="1"/>
  <c r="G47" i="1"/>
  <c r="F47" i="1"/>
  <c r="E47" i="1"/>
  <c r="D47" i="1"/>
  <c r="C47" i="1"/>
  <c r="B47" i="1"/>
  <c r="A47" i="1"/>
  <c r="H47" i="1" s="1" a="1"/>
  <c r="G46" i="1"/>
  <c r="F46" i="1"/>
  <c r="E46" i="1"/>
  <c r="D46" i="1"/>
  <c r="C46" i="1"/>
  <c r="B46" i="1"/>
  <c r="A46" i="1"/>
  <c r="H46" i="1" s="1" a="1"/>
  <c r="G45" i="1"/>
  <c r="F45" i="1"/>
  <c r="E45" i="1"/>
  <c r="D45" i="1"/>
  <c r="C45" i="1"/>
  <c r="B45" i="1"/>
  <c r="A45" i="1"/>
  <c r="H45" i="1" s="1" a="1"/>
  <c r="G44" i="1"/>
  <c r="F44" i="1"/>
  <c r="E44" i="1"/>
  <c r="D44" i="1"/>
  <c r="C44" i="1"/>
  <c r="B44" i="1"/>
  <c r="A44" i="1"/>
  <c r="G43" i="1"/>
  <c r="F43" i="1"/>
  <c r="E43" i="1"/>
  <c r="D43" i="1"/>
  <c r="C43" i="1"/>
  <c r="B43" i="1"/>
  <c r="A43" i="1"/>
  <c r="H43" i="1" s="1" a="1"/>
  <c r="G42" i="1"/>
  <c r="F42" i="1"/>
  <c r="E42" i="1"/>
  <c r="D42" i="1"/>
  <c r="C42" i="1"/>
  <c r="B42" i="1"/>
  <c r="A42" i="1"/>
  <c r="G41" i="1"/>
  <c r="F41" i="1"/>
  <c r="E41" i="1"/>
  <c r="D41" i="1"/>
  <c r="C41" i="1"/>
  <c r="B41" i="1"/>
  <c r="A41" i="1"/>
  <c r="H41" i="1" s="1" a="1"/>
  <c r="G40" i="1"/>
  <c r="F40" i="1"/>
  <c r="E40" i="1"/>
  <c r="D40" i="1"/>
  <c r="C40" i="1"/>
  <c r="B40" i="1"/>
  <c r="A40" i="1"/>
  <c r="G39" i="1"/>
  <c r="F39" i="1"/>
  <c r="E39" i="1"/>
  <c r="D39" i="1"/>
  <c r="C39" i="1"/>
  <c r="B39" i="1"/>
  <c r="A39" i="1"/>
  <c r="G38" i="1"/>
  <c r="F38" i="1"/>
  <c r="E38" i="1"/>
  <c r="D38" i="1"/>
  <c r="C38" i="1"/>
  <c r="B38" i="1"/>
  <c r="A38" i="1"/>
  <c r="H38" i="1" s="1" a="1"/>
  <c r="G37" i="1"/>
  <c r="F37" i="1"/>
  <c r="E37" i="1"/>
  <c r="D37" i="1"/>
  <c r="C37" i="1"/>
  <c r="B37" i="1"/>
  <c r="A37" i="1"/>
  <c r="H37" i="1" s="1" a="1"/>
  <c r="G36" i="1"/>
  <c r="F36" i="1"/>
  <c r="E36" i="1"/>
  <c r="D36" i="1"/>
  <c r="C36" i="1"/>
  <c r="B36" i="1"/>
  <c r="A36" i="1"/>
  <c r="G35" i="1"/>
  <c r="F35" i="1"/>
  <c r="E35" i="1"/>
  <c r="D35" i="1"/>
  <c r="C35" i="1"/>
  <c r="B35" i="1"/>
  <c r="A35" i="1"/>
  <c r="H35" i="1" s="1" a="1"/>
  <c r="G34" i="1"/>
  <c r="F34" i="1"/>
  <c r="E34" i="1"/>
  <c r="D34" i="1"/>
  <c r="C34" i="1"/>
  <c r="B34" i="1"/>
  <c r="A34" i="1"/>
  <c r="G33" i="1"/>
  <c r="F33" i="1"/>
  <c r="E33" i="1"/>
  <c r="D33" i="1"/>
  <c r="C33" i="1"/>
  <c r="B33" i="1"/>
  <c r="A33" i="1"/>
  <c r="H33" i="1" s="1" a="1"/>
  <c r="G32" i="1"/>
  <c r="F32" i="1"/>
  <c r="E32" i="1"/>
  <c r="D32" i="1"/>
  <c r="C32" i="1"/>
  <c r="B32" i="1"/>
  <c r="A32" i="1"/>
  <c r="H32" i="1" s="1" a="1"/>
  <c r="G31" i="1"/>
  <c r="F31" i="1"/>
  <c r="E31" i="1"/>
  <c r="D31" i="1"/>
  <c r="C31" i="1"/>
  <c r="B31" i="1"/>
  <c r="A31" i="1"/>
  <c r="G30" i="1"/>
  <c r="F30" i="1"/>
  <c r="E30" i="1"/>
  <c r="D30" i="1"/>
  <c r="C30" i="1"/>
  <c r="B30" i="1"/>
  <c r="A30" i="1"/>
  <c r="H30" i="1" s="1" a="1"/>
  <c r="G29" i="1"/>
  <c r="F29" i="1"/>
  <c r="E29" i="1"/>
  <c r="D29" i="1"/>
  <c r="C29" i="1"/>
  <c r="B29" i="1"/>
  <c r="A29" i="1"/>
  <c r="G28" i="1"/>
  <c r="F28" i="1"/>
  <c r="E28" i="1"/>
  <c r="D28" i="1"/>
  <c r="C28" i="1"/>
  <c r="B28" i="1"/>
  <c r="A28" i="1"/>
  <c r="H28" i="1" s="1" a="1"/>
  <c r="G27" i="1"/>
  <c r="F27" i="1"/>
  <c r="E27" i="1"/>
  <c r="D27" i="1"/>
  <c r="C27" i="1"/>
  <c r="B27" i="1"/>
  <c r="A27" i="1"/>
  <c r="G26" i="1"/>
  <c r="F26" i="1"/>
  <c r="E26" i="1"/>
  <c r="D26" i="1"/>
  <c r="C26" i="1"/>
  <c r="B26" i="1"/>
  <c r="A26" i="1"/>
  <c r="H26" i="1" s="1" a="1"/>
  <c r="G25" i="1"/>
  <c r="F25" i="1"/>
  <c r="E25" i="1"/>
  <c r="D25" i="1"/>
  <c r="C25" i="1"/>
  <c r="B25" i="1"/>
  <c r="A25" i="1"/>
  <c r="H25" i="1" s="1" a="1"/>
  <c r="G24" i="1"/>
  <c r="F24" i="1"/>
  <c r="E24" i="1"/>
  <c r="D24" i="1"/>
  <c r="C24" i="1"/>
  <c r="B24" i="1"/>
  <c r="A24" i="1"/>
  <c r="G23" i="1"/>
  <c r="F23" i="1"/>
  <c r="E23" i="1"/>
  <c r="D23" i="1"/>
  <c r="C23" i="1"/>
  <c r="B23" i="1"/>
  <c r="A23" i="1"/>
  <c r="G22" i="1"/>
  <c r="F22" i="1"/>
  <c r="E22" i="1"/>
  <c r="D22" i="1"/>
  <c r="C22" i="1"/>
  <c r="B22" i="1"/>
  <c r="A22" i="1"/>
  <c r="H22" i="1" s="1" a="1"/>
  <c r="G21" i="1"/>
  <c r="F21" i="1"/>
  <c r="E21" i="1"/>
  <c r="D21" i="1"/>
  <c r="C21" i="1"/>
  <c r="B21" i="1"/>
  <c r="A21" i="1"/>
  <c r="H21" i="1" s="1" a="1"/>
  <c r="G20" i="1"/>
  <c r="F20" i="1"/>
  <c r="E20" i="1"/>
  <c r="D20" i="1"/>
  <c r="C20" i="1"/>
  <c r="B20" i="1"/>
  <c r="A20" i="1"/>
  <c r="G19" i="1"/>
  <c r="F19" i="1"/>
  <c r="E19" i="1"/>
  <c r="D19" i="1"/>
  <c r="C19" i="1"/>
  <c r="B19" i="1"/>
  <c r="A19" i="1"/>
  <c r="H19" i="1" s="1" a="1"/>
  <c r="G18" i="1"/>
  <c r="F18" i="1"/>
  <c r="E18" i="1"/>
  <c r="D18" i="1"/>
  <c r="C18" i="1"/>
  <c r="B18" i="1"/>
  <c r="A18" i="1"/>
  <c r="H18" i="1" s="1" a="1"/>
  <c r="G17" i="1"/>
  <c r="F17" i="1"/>
  <c r="E17" i="1"/>
  <c r="D17" i="1"/>
  <c r="C17" i="1"/>
  <c r="B17" i="1"/>
  <c r="A17" i="1"/>
  <c r="G16" i="1"/>
  <c r="F16" i="1"/>
  <c r="E16" i="1"/>
  <c r="D16" i="1"/>
  <c r="C16" i="1"/>
  <c r="B16" i="1"/>
  <c r="A16" i="1"/>
  <c r="H16" i="1" s="1" a="1"/>
  <c r="G15" i="1"/>
  <c r="F15" i="1"/>
  <c r="E15" i="1"/>
  <c r="D15" i="1"/>
  <c r="C15" i="1"/>
  <c r="B15" i="1"/>
  <c r="A15" i="1"/>
  <c r="H15" i="1" s="1" a="1"/>
  <c r="G14" i="1"/>
  <c r="F14" i="1"/>
  <c r="E14" i="1"/>
  <c r="D14" i="1"/>
  <c r="C14" i="1"/>
  <c r="B14" i="1"/>
  <c r="A14" i="1"/>
  <c r="G13" i="1"/>
  <c r="F13" i="1"/>
  <c r="E13" i="1"/>
  <c r="D13" i="1"/>
  <c r="C13" i="1"/>
  <c r="B13" i="1"/>
  <c r="A13" i="1"/>
  <c r="G12" i="1"/>
  <c r="F12" i="1"/>
  <c r="E12" i="1"/>
  <c r="D12" i="1"/>
  <c r="C12" i="1"/>
  <c r="B12" i="1"/>
  <c r="A12" i="1"/>
  <c r="G11" i="1"/>
  <c r="F11" i="1"/>
  <c r="E11" i="1"/>
  <c r="D11" i="1"/>
  <c r="C11" i="1"/>
  <c r="B11" i="1"/>
  <c r="A11" i="1"/>
  <c r="H11" i="1" s="1" a="1"/>
  <c r="G10" i="1"/>
  <c r="F10" i="1"/>
  <c r="E10" i="1"/>
  <c r="D10" i="1"/>
  <c r="C10" i="1"/>
  <c r="B10" i="1"/>
  <c r="A10" i="1"/>
  <c r="G9" i="1"/>
  <c r="F9" i="1"/>
  <c r="E9" i="1"/>
  <c r="D9" i="1"/>
  <c r="C9" i="1"/>
  <c r="B9" i="1"/>
  <c r="A9" i="1"/>
  <c r="H9" i="1" s="1" a="1"/>
  <c r="G8" i="1"/>
  <c r="F8" i="1"/>
  <c r="E8" i="1"/>
  <c r="D8" i="1"/>
  <c r="C8" i="1"/>
  <c r="B8" i="1"/>
  <c r="A8" i="1"/>
  <c r="H8" i="1" s="1" a="1"/>
  <c r="G7" i="1"/>
  <c r="F7" i="1"/>
  <c r="E7" i="1"/>
  <c r="D7" i="1"/>
  <c r="C7" i="1"/>
  <c r="B7" i="1"/>
  <c r="A7" i="1"/>
  <c r="H7" i="1" s="1" a="1"/>
  <c r="G6" i="1"/>
  <c r="F6" i="1"/>
  <c r="E6" i="1"/>
  <c r="D6" i="1"/>
  <c r="C6" i="1"/>
  <c r="B6" i="1"/>
  <c r="A6" i="1"/>
  <c r="H6" i="1" s="1" a="1"/>
  <c r="G5" i="1"/>
  <c r="F5" i="1"/>
  <c r="E5" i="1"/>
  <c r="D5" i="1"/>
  <c r="C5" i="1"/>
  <c r="B5" i="1"/>
  <c r="A5" i="1"/>
  <c r="F3" i="1"/>
  <c r="G3" i="1" s="1"/>
  <c r="E3" i="1"/>
  <c r="C3" i="1"/>
  <c r="A3" i="1"/>
  <c r="H79" i="1" l="1" a="1"/>
  <c r="H65" i="1" a="1"/>
  <c r="H57" i="1" a="1"/>
  <c r="H48" i="1" a="1"/>
  <c r="H42" i="1" a="1"/>
  <c r="H34" i="1" a="1"/>
  <c r="H87" i="1" a="1"/>
  <c r="H72" i="1" a="1"/>
  <c r="H88" i="1" a="1"/>
  <c r="H80" i="1" a="1"/>
  <c r="H23" i="1" a="1"/>
  <c r="H14" i="1" a="1"/>
  <c r="H122" i="1" a="1"/>
  <c r="H76" i="1" a="1"/>
  <c r="H58" i="1" a="1"/>
  <c r="H44" i="1" a="1"/>
  <c r="H20" i="1" a="1"/>
  <c r="H5" i="1" a="1"/>
  <c r="H120" i="1" a="1"/>
  <c r="H71" i="1" a="1"/>
  <c r="H61" i="1" a="1"/>
  <c r="H50" i="1" a="1"/>
  <c r="H39" i="1" a="1"/>
  <c r="H27" i="1" a="1"/>
  <c r="H13" i="1" a="1"/>
  <c r="H121" i="1" a="1"/>
  <c r="H77" i="1" a="1"/>
  <c r="H67" i="1" a="1"/>
  <c r="H55" i="1" a="1"/>
  <c r="H40" i="1" a="1"/>
  <c r="H29" i="1" a="1"/>
  <c r="H17" i="1" a="1"/>
  <c r="H70" i="1" a="1"/>
  <c r="H12" i="1" a="1"/>
  <c r="H31" i="1" a="1"/>
  <c r="H116" i="1" a="1"/>
  <c r="H66" i="1" a="1"/>
  <c r="H49" i="1" a="1"/>
  <c r="H36" i="1" a="1"/>
  <c r="H24" i="1" a="1"/>
  <c r="H10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<sst xmlns="http://schemas.openxmlformats.org/spreadsheetml/2006/main" count="14" uniqueCount="13">
  <si>
    <t>Count</t>
  </si>
  <si>
    <t>Percent of Lodges Contributing</t>
  </si>
  <si>
    <t>Members</t>
  </si>
  <si>
    <t>Grand Total</t>
  </si>
  <si>
    <t>Avg Per-Cap</t>
  </si>
  <si>
    <t>Division</t>
  </si>
  <si>
    <t>Dist#</t>
  </si>
  <si>
    <t>Name</t>
  </si>
  <si>
    <t>Lodge</t>
  </si>
  <si>
    <t>Total Contributed</t>
  </si>
  <si>
    <t>Per-Capita</t>
  </si>
  <si>
    <t>Ranking by Division</t>
  </si>
  <si>
    <t>Through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</si>
</sst>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164" fontId="0" fillId="2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3" xfId="0" applyFill="1" applyBorder="1" applyAlignment="1">
      <alignment horizontal="left"/>
    </xf>
    <xf numFmtId="164" fontId="0" fillId="4" borderId="3" xfId="0" applyNumberFormat="1" applyFill="1" applyBorder="1" applyAlignment="1">
      <alignment horizontal="right"/>
    </xf>
    <xf numFmtId="0" fontId="0" fillId="5" borderId="3" xfId="0" applyFill="1" applyBorder="1" applyAlignment="1">
      <alignment horizontal="center"/>
    </xf>
    <xf numFmtId="0" fontId="0" fillId="5" borderId="3" xfId="0" applyFill="1" applyBorder="1" applyAlignment="1">
      <alignment horizontal="left"/>
    </xf>
    <xf numFmtId="164" fontId="0" fillId="5" borderId="3" xfId="0" applyNumberFormat="1" applyFill="1" applyBorder="1" applyAlignment="1">
      <alignment horizontal="right"/>
    </xf>
    <xf numFmtId="0" fontId="0" fillId="6" borderId="3" xfId="0" applyFill="1" applyBorder="1" applyAlignment="1">
      <alignment horizontal="center"/>
    </xf>
    <xf numFmtId="0" fontId="0" fillId="6" borderId="3" xfId="0" applyFill="1" applyBorder="1" applyAlignment="1">
      <alignment horizontal="left"/>
    </xf>
    <xf numFmtId="164" fontId="0" fillId="6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left"/>
    </xf>
    <xf numFmtId="164" fontId="0" fillId="3" borderId="3" xfId="0" applyNumberFormat="1" applyFill="1" applyBorder="1" applyAlignment="1">
      <alignment horizontal="right"/>
    </xf>
    <xf numFmtId="3" fontId="0" fillId="6" borderId="3" xfId="0" applyNumberFormat="1" applyFill="1" applyBorder="1" applyAlignment="1">
      <alignment horizontal="center"/>
    </xf>
  </cellXfs>
  <cellStyles count="1">
    <cellStyle name="Normal" xfId="0" builtinId="0"/>
  </cellStyles>
  <dxfs count="5"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551545</xdr:colOff>
      <xdr:row>0</xdr:row>
      <xdr:rowOff>44569</xdr:rowOff>
    </xdr:from>
    <xdr:to>
      <xdr:col>6</xdr:col>
      <xdr:colOff>556591</xdr:colOff>
      <xdr:row>0</xdr:row>
      <xdr:rowOff>882769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345E9D5-82D1-4640-A73A-DA52169BD7FE}"/>
            </a:ext>
          </a:extLst>
        </xdr:cNvPr>
        <xdr:cNvGrpSpPr/>
      </xdr:nvGrpSpPr>
      <xdr:grpSpPr>
        <a:xfrm>
          <a:off x="1823754" y="44569"/>
          <a:ext cx="3808420" cy="838200"/>
          <a:chOff x="1870537" y="44569"/>
          <a:chExt cx="3589866" cy="838200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878B258C-928C-17A4-9724-B743AD9931A7}"/>
              </a:ext>
            </a:extLst>
          </xdr:cNvPr>
          <xdr:cNvSpPr txBox="1"/>
        </xdr:nvSpPr>
        <xdr:spPr>
          <a:xfrm>
            <a:off x="1870537" y="44569"/>
            <a:ext cx="3589866" cy="8382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1100" b="1"/>
              <a:t>      DIVISION</a:t>
            </a:r>
            <a:r>
              <a:rPr lang="en-US" sz="1100" b="1" baseline="0"/>
              <a:t> 1 = 0-650 MEMBERS (29 Lodges) </a:t>
            </a:r>
          </a:p>
          <a:p>
            <a:pPr algn="l"/>
            <a:r>
              <a:rPr lang="en-US" sz="1100" b="1" baseline="0"/>
              <a:t>      DIVISION 2 = 651 - 900 MEMBERS (24 Lodges)</a:t>
            </a:r>
          </a:p>
          <a:p>
            <a:pPr algn="l"/>
            <a:r>
              <a:rPr lang="en-US" sz="1100" b="1" baseline="0"/>
              <a:t>      DIVISION 3 = 901 - 1450 MEMBERS (32 Lodges)</a:t>
            </a:r>
          </a:p>
          <a:p>
            <a:pPr algn="l"/>
            <a:r>
              <a:rPr lang="en-US" sz="1100" b="1" baseline="0"/>
              <a:t>      DIVISION 4 = 1451 OR MORE MEMBERS (33 Lodges)</a:t>
            </a:r>
            <a:endParaRPr lang="en-US" sz="1100" b="1"/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4823F566-BAB7-319D-2831-DFC8863FFF4B}"/>
              </a:ext>
            </a:extLst>
          </xdr:cNvPr>
          <xdr:cNvSpPr/>
        </xdr:nvSpPr>
        <xdr:spPr>
          <a:xfrm>
            <a:off x="1930176" y="306359"/>
            <a:ext cx="167640" cy="137160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6669B12B-C44F-ECC1-7FB2-D932D50EFF90}"/>
              </a:ext>
            </a:extLst>
          </xdr:cNvPr>
          <xdr:cNvSpPr/>
        </xdr:nvSpPr>
        <xdr:spPr>
          <a:xfrm>
            <a:off x="1935548" y="132052"/>
            <a:ext cx="167640" cy="13716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949DF85D-1FCE-0619-4562-9E3B786EEDBE}"/>
              </a:ext>
            </a:extLst>
          </xdr:cNvPr>
          <xdr:cNvSpPr/>
        </xdr:nvSpPr>
        <xdr:spPr>
          <a:xfrm>
            <a:off x="1935548" y="482572"/>
            <a:ext cx="167640" cy="137160"/>
          </a:xfrm>
          <a:prstGeom prst="rect">
            <a:avLst/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922FDDB3-8DA8-157B-B16A-EC126CFACDFB}"/>
              </a:ext>
            </a:extLst>
          </xdr:cNvPr>
          <xdr:cNvSpPr/>
        </xdr:nvSpPr>
        <xdr:spPr>
          <a:xfrm>
            <a:off x="1935548" y="657832"/>
            <a:ext cx="167640" cy="137160"/>
          </a:xfrm>
          <a:prstGeom prst="rect">
            <a:avLst/>
          </a:prstGeom>
          <a:solidFill>
            <a:schemeClr val="bg2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78c7c72017962902/FMA/Special%20Project/2026-SP%20Competition/2026%20Horizons%20Special%20Project%20Competition%20(Jul-Master%20Sheet).xlsx" TargetMode="External"/><Relationship Id="rId1" Type="http://schemas.openxmlformats.org/officeDocument/2006/relationships/externalLinkPath" Target="2026%20Horizons%20Special%20Project%20Competition%20(Jul-Master%20Shee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rizons Competition (Master)"/>
      <sheetName val="MC Sheet"/>
      <sheetName val="Horizons Competition Sorted"/>
    </sheetNames>
    <sheetDataSet>
      <sheetData sheetId="0">
        <row r="3">
          <cell r="A3">
            <v>4</v>
          </cell>
          <cell r="B3">
            <v>13</v>
          </cell>
          <cell r="C3" t="str">
            <v>ANNA MARIA ISLAND</v>
          </cell>
          <cell r="D3">
            <v>2188</v>
          </cell>
          <cell r="E3">
            <v>20577</v>
          </cell>
          <cell r="F3">
            <v>125000</v>
          </cell>
          <cell r="G3">
            <v>6.0747436458181463</v>
          </cell>
        </row>
        <row r="4">
          <cell r="A4">
            <v>3</v>
          </cell>
          <cell r="B4">
            <v>14</v>
          </cell>
          <cell r="C4" t="str">
            <v>ARCADIA</v>
          </cell>
          <cell r="D4">
            <v>1327</v>
          </cell>
          <cell r="E4">
            <v>1073</v>
          </cell>
          <cell r="F4">
            <v>150</v>
          </cell>
          <cell r="G4">
            <v>0.13979496738117428</v>
          </cell>
        </row>
        <row r="5">
          <cell r="A5">
            <v>3</v>
          </cell>
          <cell r="B5">
            <v>23</v>
          </cell>
          <cell r="C5" t="str">
            <v>BIG PINE KEY</v>
          </cell>
          <cell r="D5">
            <v>1585</v>
          </cell>
          <cell r="E5">
            <v>1445</v>
          </cell>
          <cell r="F5">
            <v>4861</v>
          </cell>
          <cell r="G5">
            <v>3.3640138408304496</v>
          </cell>
        </row>
        <row r="6">
          <cell r="A6">
            <v>4</v>
          </cell>
          <cell r="B6">
            <v>20</v>
          </cell>
          <cell r="C6" t="str">
            <v>BONITA SPRINGS</v>
          </cell>
          <cell r="D6">
            <v>1454</v>
          </cell>
          <cell r="E6">
            <v>3355</v>
          </cell>
          <cell r="F6">
            <v>975</v>
          </cell>
          <cell r="G6">
            <v>0.29061102831594637</v>
          </cell>
        </row>
        <row r="7">
          <cell r="A7">
            <v>4</v>
          </cell>
          <cell r="B7">
            <v>13</v>
          </cell>
          <cell r="C7" t="str">
            <v>BRADENTON</v>
          </cell>
          <cell r="D7">
            <v>1223</v>
          </cell>
          <cell r="E7">
            <v>2513</v>
          </cell>
          <cell r="F7">
            <v>4400</v>
          </cell>
          <cell r="G7">
            <v>1.7508953442101074</v>
          </cell>
        </row>
        <row r="8">
          <cell r="A8">
            <v>3</v>
          </cell>
          <cell r="B8">
            <v>11</v>
          </cell>
          <cell r="C8" t="str">
            <v>BRANDON</v>
          </cell>
          <cell r="D8">
            <v>1880</v>
          </cell>
          <cell r="E8">
            <v>1432</v>
          </cell>
          <cell r="F8">
            <v>14500</v>
          </cell>
          <cell r="G8">
            <v>10.125698324022347</v>
          </cell>
        </row>
        <row r="9">
          <cell r="A9">
            <v>1</v>
          </cell>
          <cell r="B9">
            <v>8</v>
          </cell>
          <cell r="C9" t="str">
            <v>BROOKSVILLE</v>
          </cell>
          <cell r="D9">
            <v>1676</v>
          </cell>
          <cell r="E9">
            <v>503</v>
          </cell>
          <cell r="F9">
            <v>100</v>
          </cell>
          <cell r="G9">
            <v>0.19880715705765409</v>
          </cell>
        </row>
        <row r="10">
          <cell r="A10">
            <v>2</v>
          </cell>
          <cell r="B10">
            <v>15</v>
          </cell>
          <cell r="C10" t="str">
            <v xml:space="preserve">BUCKHEAD RIDGE </v>
          </cell>
          <cell r="D10">
            <v>2417</v>
          </cell>
          <cell r="E10">
            <v>722</v>
          </cell>
          <cell r="F10">
            <v>1720</v>
          </cell>
          <cell r="G10">
            <v>2.3822714681440442</v>
          </cell>
        </row>
        <row r="11">
          <cell r="A11">
            <v>4</v>
          </cell>
          <cell r="B11">
            <v>18</v>
          </cell>
          <cell r="C11" t="str">
            <v xml:space="preserve">CALOOSAHATCHEE  </v>
          </cell>
          <cell r="D11">
            <v>2395</v>
          </cell>
          <cell r="E11">
            <v>1911</v>
          </cell>
          <cell r="F11">
            <v>300</v>
          </cell>
          <cell r="G11">
            <v>0.15698587127158556</v>
          </cell>
        </row>
        <row r="12">
          <cell r="A12">
            <v>4</v>
          </cell>
          <cell r="B12">
            <v>18</v>
          </cell>
          <cell r="C12" t="str">
            <v>CAPE CORAL</v>
          </cell>
          <cell r="D12">
            <v>2199</v>
          </cell>
          <cell r="E12">
            <v>3582</v>
          </cell>
          <cell r="F12">
            <v>200</v>
          </cell>
          <cell r="G12">
            <v>5.583472920156337E-2</v>
          </cell>
        </row>
        <row r="13">
          <cell r="A13">
            <v>3</v>
          </cell>
          <cell r="B13">
            <v>9</v>
          </cell>
          <cell r="C13" t="str">
            <v>COCOA</v>
          </cell>
          <cell r="D13">
            <v>1717</v>
          </cell>
          <cell r="E13">
            <v>1007</v>
          </cell>
          <cell r="F13">
            <v>600</v>
          </cell>
          <cell r="G13">
            <v>0.59582919563058589</v>
          </cell>
        </row>
        <row r="14">
          <cell r="A14">
            <v>3</v>
          </cell>
          <cell r="B14">
            <v>6</v>
          </cell>
          <cell r="C14" t="str">
            <v>COUNTY LINE</v>
          </cell>
          <cell r="D14">
            <v>2427</v>
          </cell>
          <cell r="E14">
            <v>1264</v>
          </cell>
          <cell r="F14">
            <v>0</v>
          </cell>
          <cell r="G14">
            <v>0</v>
          </cell>
        </row>
        <row r="15">
          <cell r="A15">
            <v>2</v>
          </cell>
          <cell r="B15">
            <v>5</v>
          </cell>
          <cell r="C15" t="str">
            <v>CRESCENT CITY</v>
          </cell>
          <cell r="D15">
            <v>1641</v>
          </cell>
          <cell r="E15">
            <v>670</v>
          </cell>
          <cell r="F15">
            <v>500</v>
          </cell>
          <cell r="G15">
            <v>0.74626865671641796</v>
          </cell>
        </row>
        <row r="16">
          <cell r="A16">
            <v>3</v>
          </cell>
          <cell r="B16">
            <v>4</v>
          </cell>
          <cell r="C16" t="str">
            <v>CRYSTAL RIVER</v>
          </cell>
          <cell r="D16">
            <v>2013</v>
          </cell>
          <cell r="E16">
            <v>929</v>
          </cell>
          <cell r="F16">
            <v>0</v>
          </cell>
          <cell r="G16">
            <v>0</v>
          </cell>
        </row>
        <row r="17">
          <cell r="A17">
            <v>1</v>
          </cell>
          <cell r="B17">
            <v>8</v>
          </cell>
          <cell r="C17" t="str">
            <v>DADE CITY</v>
          </cell>
          <cell r="D17">
            <v>397</v>
          </cell>
          <cell r="E17">
            <v>538</v>
          </cell>
          <cell r="F17">
            <v>0</v>
          </cell>
          <cell r="G17">
            <v>0</v>
          </cell>
        </row>
        <row r="18">
          <cell r="A18">
            <v>1</v>
          </cell>
          <cell r="B18">
            <v>21</v>
          </cell>
          <cell r="C18" t="str">
            <v>DAVIE</v>
          </cell>
          <cell r="D18">
            <v>1798</v>
          </cell>
          <cell r="E18">
            <v>352</v>
          </cell>
          <cell r="F18">
            <v>785</v>
          </cell>
          <cell r="G18">
            <v>2.2301136363636362</v>
          </cell>
        </row>
        <row r="19">
          <cell r="A19">
            <v>4</v>
          </cell>
          <cell r="B19">
            <v>5</v>
          </cell>
          <cell r="C19" t="str">
            <v>DAYTONA BEACH</v>
          </cell>
          <cell r="D19">
            <v>1263</v>
          </cell>
          <cell r="E19">
            <v>4426</v>
          </cell>
          <cell r="F19">
            <v>2350</v>
          </cell>
          <cell r="G19">
            <v>0.53095345684591055</v>
          </cell>
        </row>
        <row r="20">
          <cell r="A20">
            <v>3</v>
          </cell>
          <cell r="B20">
            <v>7</v>
          </cell>
          <cell r="C20" t="str">
            <v>DELAND</v>
          </cell>
          <cell r="D20">
            <v>1126</v>
          </cell>
          <cell r="E20">
            <v>965</v>
          </cell>
          <cell r="F20">
            <v>2950</v>
          </cell>
          <cell r="G20">
            <v>3.0569948186528499</v>
          </cell>
        </row>
        <row r="21">
          <cell r="A21">
            <v>3</v>
          </cell>
          <cell r="B21">
            <v>4</v>
          </cell>
          <cell r="C21" t="str">
            <v>DUNNELLON</v>
          </cell>
          <cell r="D21">
            <v>2308</v>
          </cell>
          <cell r="E21">
            <v>1166</v>
          </cell>
          <cell r="F21">
            <v>910</v>
          </cell>
          <cell r="G21">
            <v>0.78044596912521436</v>
          </cell>
        </row>
        <row r="22">
          <cell r="A22">
            <v>4</v>
          </cell>
          <cell r="B22">
            <v>16</v>
          </cell>
          <cell r="C22" t="str">
            <v>ENGLEWOOD</v>
          </cell>
          <cell r="D22">
            <v>1933</v>
          </cell>
          <cell r="E22">
            <v>14741</v>
          </cell>
          <cell r="F22">
            <v>20616</v>
          </cell>
          <cell r="G22">
            <v>1.3985482667390272</v>
          </cell>
        </row>
        <row r="23">
          <cell r="A23">
            <v>4</v>
          </cell>
          <cell r="B23">
            <v>19</v>
          </cell>
          <cell r="C23" t="str">
            <v>FORT MYERS</v>
          </cell>
          <cell r="D23">
            <v>1899</v>
          </cell>
          <cell r="E23">
            <v>2247</v>
          </cell>
          <cell r="F23">
            <v>500</v>
          </cell>
          <cell r="G23">
            <v>0.22251891410769917</v>
          </cell>
        </row>
        <row r="24">
          <cell r="A24">
            <v>4</v>
          </cell>
          <cell r="B24">
            <v>18</v>
          </cell>
          <cell r="C24" t="str">
            <v xml:space="preserve">FORT MYERS BCH </v>
          </cell>
          <cell r="D24">
            <v>964</v>
          </cell>
          <cell r="E24">
            <v>2552</v>
          </cell>
          <cell r="F24">
            <v>0</v>
          </cell>
          <cell r="G24">
            <v>0</v>
          </cell>
        </row>
        <row r="25">
          <cell r="A25">
            <v>3</v>
          </cell>
          <cell r="B25">
            <v>15</v>
          </cell>
          <cell r="C25" t="str">
            <v>FORT PIERCE</v>
          </cell>
          <cell r="D25">
            <v>248</v>
          </cell>
          <cell r="E25">
            <v>1170</v>
          </cell>
          <cell r="F25">
            <v>5406</v>
          </cell>
          <cell r="G25">
            <v>4.6205128205128201</v>
          </cell>
        </row>
        <row r="26">
          <cell r="A26">
            <v>2</v>
          </cell>
          <cell r="B26">
            <v>1</v>
          </cell>
          <cell r="C26" t="str">
            <v>FORT WALTON BEACH</v>
          </cell>
          <cell r="D26">
            <v>2193</v>
          </cell>
          <cell r="E26">
            <v>785</v>
          </cell>
          <cell r="F26">
            <v>16800</v>
          </cell>
          <cell r="G26">
            <v>21.401273885350317</v>
          </cell>
        </row>
        <row r="27">
          <cell r="A27">
            <v>3</v>
          </cell>
          <cell r="B27">
            <v>7</v>
          </cell>
          <cell r="C27" t="str">
            <v>FOUR TOWNES</v>
          </cell>
          <cell r="D27">
            <v>655</v>
          </cell>
          <cell r="E27">
            <v>1253</v>
          </cell>
          <cell r="F27">
            <v>200</v>
          </cell>
          <cell r="G27">
            <v>0.15961691939345571</v>
          </cell>
        </row>
        <row r="28">
          <cell r="A28">
            <v>1</v>
          </cell>
          <cell r="B28">
            <v>20</v>
          </cell>
          <cell r="C28" t="str">
            <v>GOLDEN GATE</v>
          </cell>
          <cell r="D28">
            <v>1654</v>
          </cell>
          <cell r="E28">
            <v>177</v>
          </cell>
          <cell r="F28">
            <v>600</v>
          </cell>
          <cell r="G28">
            <v>3.3898305084745761</v>
          </cell>
        </row>
        <row r="29">
          <cell r="A29">
            <v>3</v>
          </cell>
          <cell r="B29">
            <v>6</v>
          </cell>
          <cell r="C29" t="str">
            <v>GOLDEN TRIANGLE</v>
          </cell>
          <cell r="D29">
            <v>874</v>
          </cell>
          <cell r="E29">
            <v>1041</v>
          </cell>
          <cell r="F29">
            <v>0</v>
          </cell>
          <cell r="G29">
            <v>0</v>
          </cell>
        </row>
        <row r="30">
          <cell r="A30">
            <v>4</v>
          </cell>
          <cell r="B30">
            <v>16</v>
          </cell>
          <cell r="C30" t="str">
            <v>GULF COVE</v>
          </cell>
          <cell r="D30">
            <v>2554</v>
          </cell>
          <cell r="E30">
            <v>3219</v>
          </cell>
          <cell r="F30">
            <v>4000</v>
          </cell>
          <cell r="G30">
            <v>1.2426219322771046</v>
          </cell>
        </row>
        <row r="31">
          <cell r="A31">
            <v>4</v>
          </cell>
          <cell r="B31">
            <v>13</v>
          </cell>
          <cell r="C31" t="str">
            <v>GULF GATE</v>
          </cell>
          <cell r="D31">
            <v>608</v>
          </cell>
          <cell r="E31">
            <v>1461</v>
          </cell>
          <cell r="F31">
            <v>500</v>
          </cell>
          <cell r="G31">
            <v>0.34223134839151265</v>
          </cell>
        </row>
        <row r="32">
          <cell r="A32">
            <v>1</v>
          </cell>
          <cell r="B32">
            <v>12</v>
          </cell>
          <cell r="C32" t="str">
            <v>HAINES CITY</v>
          </cell>
          <cell r="D32">
            <v>2083</v>
          </cell>
          <cell r="E32">
            <v>612</v>
          </cell>
          <cell r="F32">
            <v>3100</v>
          </cell>
          <cell r="G32">
            <v>5.0653594771241828</v>
          </cell>
        </row>
        <row r="33">
          <cell r="A33">
            <v>1</v>
          </cell>
          <cell r="B33">
            <v>5</v>
          </cell>
          <cell r="C33" t="str">
            <v>HALIFAX RIVER</v>
          </cell>
          <cell r="D33">
            <v>2516</v>
          </cell>
          <cell r="E33">
            <v>520</v>
          </cell>
          <cell r="F33">
            <v>0</v>
          </cell>
          <cell r="G33">
            <v>0</v>
          </cell>
        </row>
        <row r="34">
          <cell r="A34">
            <v>2</v>
          </cell>
          <cell r="B34">
            <v>14</v>
          </cell>
          <cell r="C34" t="str">
            <v>HIGHLANDS CO</v>
          </cell>
          <cell r="D34">
            <v>2494</v>
          </cell>
          <cell r="E34">
            <v>893</v>
          </cell>
          <cell r="F34">
            <v>100</v>
          </cell>
          <cell r="G34">
            <v>0.11198208286674133</v>
          </cell>
        </row>
        <row r="35">
          <cell r="A35">
            <v>2</v>
          </cell>
          <cell r="B35">
            <v>11</v>
          </cell>
          <cell r="C35" t="str">
            <v>INTERBAY-TAMPA</v>
          </cell>
          <cell r="D35">
            <v>912</v>
          </cell>
          <cell r="E35">
            <v>882</v>
          </cell>
          <cell r="F35">
            <v>800</v>
          </cell>
          <cell r="G35">
            <v>0.90702947845804993</v>
          </cell>
        </row>
        <row r="36">
          <cell r="A36">
            <v>3</v>
          </cell>
          <cell r="B36">
            <v>4</v>
          </cell>
          <cell r="C36" t="str">
            <v>INVERNESS</v>
          </cell>
          <cell r="D36">
            <v>2112</v>
          </cell>
          <cell r="E36">
            <v>1271</v>
          </cell>
          <cell r="F36">
            <v>800</v>
          </cell>
          <cell r="G36">
            <v>0.6294256490952006</v>
          </cell>
        </row>
        <row r="37">
          <cell r="A37">
            <v>3</v>
          </cell>
          <cell r="B37">
            <v>23</v>
          </cell>
          <cell r="C37" t="str">
            <v>ISLAMORADA</v>
          </cell>
          <cell r="D37">
            <v>2151</v>
          </cell>
          <cell r="E37">
            <v>1375</v>
          </cell>
          <cell r="F37">
            <v>450</v>
          </cell>
          <cell r="G37">
            <v>0.32727272727272727</v>
          </cell>
        </row>
        <row r="38">
          <cell r="A38">
            <v>1</v>
          </cell>
          <cell r="B38">
            <v>3</v>
          </cell>
          <cell r="C38" t="str">
            <v>JACKSONVILLE</v>
          </cell>
          <cell r="D38">
            <v>455</v>
          </cell>
          <cell r="E38">
            <v>533</v>
          </cell>
          <cell r="F38">
            <v>2800</v>
          </cell>
          <cell r="G38">
            <v>5.2532833020637897</v>
          </cell>
        </row>
        <row r="39">
          <cell r="A39">
            <v>3</v>
          </cell>
          <cell r="B39">
            <v>3</v>
          </cell>
          <cell r="C39" t="str">
            <v xml:space="preserve">JACKSONVILLE BEACH </v>
          </cell>
          <cell r="D39">
            <v>1558</v>
          </cell>
          <cell r="E39">
            <v>955</v>
          </cell>
          <cell r="F39">
            <v>700</v>
          </cell>
          <cell r="G39">
            <v>0.73298429319371727</v>
          </cell>
        </row>
        <row r="40">
          <cell r="A40">
            <v>1</v>
          </cell>
          <cell r="B40">
            <v>15</v>
          </cell>
          <cell r="C40" t="str">
            <v xml:space="preserve">JENSEN BEACH </v>
          </cell>
          <cell r="D40">
            <v>1690</v>
          </cell>
          <cell r="E40">
            <v>455</v>
          </cell>
          <cell r="F40">
            <v>100</v>
          </cell>
          <cell r="G40">
            <v>0.21978021978021978</v>
          </cell>
        </row>
        <row r="41">
          <cell r="A41">
            <v>4</v>
          </cell>
          <cell r="B41">
            <v>17</v>
          </cell>
          <cell r="C41" t="str">
            <v xml:space="preserve">JUPITER-TEQUESTA  </v>
          </cell>
          <cell r="D41">
            <v>2237</v>
          </cell>
          <cell r="E41">
            <v>2327</v>
          </cell>
          <cell r="F41">
            <v>0</v>
          </cell>
          <cell r="G41">
            <v>0</v>
          </cell>
        </row>
        <row r="42">
          <cell r="A42">
            <v>2</v>
          </cell>
          <cell r="B42">
            <v>23</v>
          </cell>
          <cell r="C42" t="str">
            <v>KEY LARGO</v>
          </cell>
          <cell r="D42">
            <v>2287</v>
          </cell>
          <cell r="E42">
            <v>688</v>
          </cell>
          <cell r="F42">
            <v>300</v>
          </cell>
          <cell r="G42">
            <v>0.43604651162790697</v>
          </cell>
        </row>
        <row r="43">
          <cell r="A43">
            <v>3</v>
          </cell>
          <cell r="B43">
            <v>23</v>
          </cell>
          <cell r="C43" t="str">
            <v>KEY WEST</v>
          </cell>
          <cell r="D43">
            <v>1760</v>
          </cell>
          <cell r="E43">
            <v>1072</v>
          </cell>
          <cell r="F43">
            <v>500</v>
          </cell>
          <cell r="G43">
            <v>0.46641791044776121</v>
          </cell>
        </row>
        <row r="44">
          <cell r="A44">
            <v>1</v>
          </cell>
          <cell r="B44">
            <v>3</v>
          </cell>
          <cell r="C44" t="str">
            <v>KINGS BAY, GA</v>
          </cell>
          <cell r="D44">
            <v>2418</v>
          </cell>
          <cell r="E44">
            <v>113</v>
          </cell>
          <cell r="F44">
            <v>400</v>
          </cell>
          <cell r="G44">
            <v>3.5398230088495577</v>
          </cell>
        </row>
        <row r="45">
          <cell r="A45">
            <v>1</v>
          </cell>
          <cell r="B45">
            <v>6</v>
          </cell>
          <cell r="C45" t="str">
            <v>KISSIMMEE</v>
          </cell>
          <cell r="D45">
            <v>2056</v>
          </cell>
          <cell r="E45">
            <v>208</v>
          </cell>
          <cell r="F45">
            <v>110</v>
          </cell>
          <cell r="G45">
            <v>0.52884615384615385</v>
          </cell>
        </row>
        <row r="46">
          <cell r="A46">
            <v>1</v>
          </cell>
          <cell r="B46">
            <v>19</v>
          </cell>
          <cell r="C46" t="str">
            <v>LA BELLE</v>
          </cell>
          <cell r="D46">
            <v>2398</v>
          </cell>
          <cell r="E46">
            <v>600</v>
          </cell>
          <cell r="F46">
            <v>0</v>
          </cell>
          <cell r="G46">
            <v>0</v>
          </cell>
        </row>
        <row r="47">
          <cell r="A47">
            <v>2</v>
          </cell>
          <cell r="B47">
            <v>2</v>
          </cell>
          <cell r="C47" t="str">
            <v>LAKE CITY</v>
          </cell>
          <cell r="D47">
            <v>624</v>
          </cell>
          <cell r="E47">
            <v>863</v>
          </cell>
          <cell r="F47">
            <v>1100</v>
          </cell>
          <cell r="G47">
            <v>1.2746234067207416</v>
          </cell>
        </row>
        <row r="48">
          <cell r="A48">
            <v>3</v>
          </cell>
          <cell r="B48">
            <v>14</v>
          </cell>
          <cell r="C48" t="str">
            <v>LAKE PLACID</v>
          </cell>
          <cell r="D48">
            <v>2374</v>
          </cell>
          <cell r="E48">
            <v>1283</v>
          </cell>
          <cell r="F48">
            <v>0</v>
          </cell>
          <cell r="G48">
            <v>0</v>
          </cell>
        </row>
        <row r="49">
          <cell r="A49">
            <v>4</v>
          </cell>
          <cell r="B49">
            <v>2</v>
          </cell>
          <cell r="C49" t="str">
            <v>LAKE SHORE</v>
          </cell>
          <cell r="D49">
            <v>2020</v>
          </cell>
          <cell r="E49">
            <v>1500</v>
          </cell>
          <cell r="F49">
            <v>0</v>
          </cell>
          <cell r="G49">
            <v>0</v>
          </cell>
        </row>
        <row r="50">
          <cell r="A50">
            <v>3</v>
          </cell>
          <cell r="B50">
            <v>12</v>
          </cell>
          <cell r="C50" t="str">
            <v>LAKE WALES</v>
          </cell>
          <cell r="D50">
            <v>2391</v>
          </cell>
          <cell r="E50">
            <v>1014</v>
          </cell>
          <cell r="F50">
            <v>750</v>
          </cell>
          <cell r="G50">
            <v>0.73964497041420119</v>
          </cell>
        </row>
        <row r="51">
          <cell r="A51">
            <v>2</v>
          </cell>
          <cell r="B51">
            <v>17</v>
          </cell>
          <cell r="C51" t="str">
            <v>LAKE WORTH</v>
          </cell>
          <cell r="D51">
            <v>994</v>
          </cell>
          <cell r="E51">
            <v>769</v>
          </cell>
          <cell r="F51">
            <v>100</v>
          </cell>
          <cell r="G51">
            <v>0.13003901170351106</v>
          </cell>
        </row>
        <row r="52">
          <cell r="A52">
            <v>3</v>
          </cell>
          <cell r="B52">
            <v>8</v>
          </cell>
          <cell r="C52" t="str">
            <v>LAND O' LAKES</v>
          </cell>
          <cell r="D52">
            <v>1903</v>
          </cell>
          <cell r="E52">
            <v>1004</v>
          </cell>
          <cell r="F52">
            <v>2100</v>
          </cell>
          <cell r="G52">
            <v>2.0916334661354581</v>
          </cell>
        </row>
        <row r="53">
          <cell r="A53">
            <v>1</v>
          </cell>
          <cell r="B53">
            <v>10</v>
          </cell>
          <cell r="C53" t="str">
            <v>LARGO</v>
          </cell>
          <cell r="D53">
            <v>2205</v>
          </cell>
          <cell r="E53">
            <v>602</v>
          </cell>
          <cell r="F53">
            <v>400</v>
          </cell>
          <cell r="G53">
            <v>0.66445182724252494</v>
          </cell>
        </row>
        <row r="54">
          <cell r="A54">
            <v>1</v>
          </cell>
          <cell r="B54">
            <v>19</v>
          </cell>
          <cell r="C54" t="str">
            <v>LEHIGH ACRES</v>
          </cell>
          <cell r="D54">
            <v>2266</v>
          </cell>
          <cell r="E54">
            <v>524</v>
          </cell>
          <cell r="F54">
            <v>100</v>
          </cell>
          <cell r="G54">
            <v>0.19083969465648856</v>
          </cell>
        </row>
        <row r="55">
          <cell r="A55">
            <v>1</v>
          </cell>
          <cell r="B55">
            <v>22</v>
          </cell>
          <cell r="C55" t="str">
            <v>LEISURE CITY</v>
          </cell>
          <cell r="D55">
            <v>2258</v>
          </cell>
          <cell r="E55">
            <v>603</v>
          </cell>
          <cell r="F55">
            <v>1114</v>
          </cell>
          <cell r="G55">
            <v>1.8474295190713101</v>
          </cell>
        </row>
        <row r="56">
          <cell r="A56">
            <v>1</v>
          </cell>
          <cell r="B56">
            <v>2</v>
          </cell>
          <cell r="C56" t="str">
            <v>MACCLENNY</v>
          </cell>
          <cell r="D56">
            <v>2412</v>
          </cell>
          <cell r="E56">
            <v>557</v>
          </cell>
          <cell r="F56">
            <v>200</v>
          </cell>
          <cell r="G56">
            <v>0.35906642728904847</v>
          </cell>
        </row>
        <row r="57">
          <cell r="A57">
            <v>4</v>
          </cell>
          <cell r="B57">
            <v>2</v>
          </cell>
          <cell r="C57" t="str">
            <v>MANDARIN</v>
          </cell>
          <cell r="D57">
            <v>42</v>
          </cell>
          <cell r="E57">
            <v>1689</v>
          </cell>
          <cell r="F57">
            <v>1700</v>
          </cell>
          <cell r="G57">
            <v>1.0065127294256957</v>
          </cell>
        </row>
        <row r="58">
          <cell r="A58">
            <v>2</v>
          </cell>
          <cell r="B58">
            <v>23</v>
          </cell>
          <cell r="C58" t="str">
            <v>MARATHON</v>
          </cell>
          <cell r="D58">
            <v>1058</v>
          </cell>
          <cell r="E58">
            <v>659</v>
          </cell>
          <cell r="F58">
            <v>200</v>
          </cell>
          <cell r="G58">
            <v>0.30349013657056145</v>
          </cell>
        </row>
        <row r="59">
          <cell r="A59">
            <v>1</v>
          </cell>
          <cell r="B59">
            <v>1</v>
          </cell>
          <cell r="C59" t="str">
            <v>MARIANNA</v>
          </cell>
          <cell r="D59">
            <v>1026</v>
          </cell>
          <cell r="E59">
            <v>239</v>
          </cell>
          <cell r="F59">
            <v>0</v>
          </cell>
          <cell r="G59">
            <v>0</v>
          </cell>
        </row>
        <row r="60">
          <cell r="A60">
            <v>3</v>
          </cell>
          <cell r="B60">
            <v>9</v>
          </cell>
          <cell r="C60" t="str">
            <v xml:space="preserve">MELBOURNE   </v>
          </cell>
          <cell r="D60">
            <v>1406</v>
          </cell>
          <cell r="E60">
            <v>923</v>
          </cell>
          <cell r="F60">
            <v>0</v>
          </cell>
          <cell r="G60">
            <v>0</v>
          </cell>
        </row>
        <row r="61">
          <cell r="A61">
            <v>4</v>
          </cell>
          <cell r="B61">
            <v>9</v>
          </cell>
          <cell r="C61" t="str">
            <v xml:space="preserve">MERRITT ISLAND </v>
          </cell>
          <cell r="D61">
            <v>2073</v>
          </cell>
          <cell r="E61">
            <v>4380</v>
          </cell>
          <cell r="F61">
            <v>844</v>
          </cell>
          <cell r="G61">
            <v>0.19269406392694063</v>
          </cell>
        </row>
        <row r="62">
          <cell r="A62">
            <v>1</v>
          </cell>
          <cell r="B62">
            <v>21</v>
          </cell>
          <cell r="C62" t="str">
            <v>MIRAMAR</v>
          </cell>
          <cell r="D62">
            <v>1150</v>
          </cell>
          <cell r="E62">
            <v>280</v>
          </cell>
          <cell r="F62">
            <v>700</v>
          </cell>
          <cell r="G62">
            <v>2.5</v>
          </cell>
        </row>
        <row r="63">
          <cell r="A63">
            <v>4</v>
          </cell>
          <cell r="B63">
            <v>20</v>
          </cell>
          <cell r="C63" t="str">
            <v>NAPLES</v>
          </cell>
          <cell r="D63">
            <v>1782</v>
          </cell>
          <cell r="E63">
            <v>1905</v>
          </cell>
          <cell r="F63">
            <v>3900</v>
          </cell>
          <cell r="G63">
            <v>2.0472440944881889</v>
          </cell>
        </row>
        <row r="64">
          <cell r="A64">
            <v>3</v>
          </cell>
          <cell r="B64">
            <v>3</v>
          </cell>
          <cell r="C64" t="str">
            <v>NASSAU</v>
          </cell>
          <cell r="D64">
            <v>2352</v>
          </cell>
          <cell r="E64">
            <v>1004</v>
          </cell>
          <cell r="F64">
            <v>1000</v>
          </cell>
          <cell r="G64">
            <v>0.99601593625498008</v>
          </cell>
        </row>
        <row r="65">
          <cell r="A65">
            <v>3</v>
          </cell>
          <cell r="B65">
            <v>8</v>
          </cell>
          <cell r="C65" t="str">
            <v>NEW PORT RICHEY</v>
          </cell>
          <cell r="D65">
            <v>1747</v>
          </cell>
          <cell r="E65">
            <v>1181</v>
          </cell>
          <cell r="F65">
            <v>150</v>
          </cell>
          <cell r="G65">
            <v>0.12701100762066045</v>
          </cell>
        </row>
        <row r="66">
          <cell r="A66">
            <v>3</v>
          </cell>
          <cell r="B66">
            <v>7</v>
          </cell>
          <cell r="C66" t="str">
            <v xml:space="preserve">NEW SMYRNA BEACH   </v>
          </cell>
          <cell r="D66">
            <v>1835</v>
          </cell>
          <cell r="E66">
            <v>1031</v>
          </cell>
          <cell r="F66">
            <v>500</v>
          </cell>
          <cell r="G66">
            <v>0.48496605237633367</v>
          </cell>
        </row>
        <row r="67">
          <cell r="A67">
            <v>2</v>
          </cell>
          <cell r="B67">
            <v>10</v>
          </cell>
          <cell r="C67" t="str">
            <v>NORTH BAY</v>
          </cell>
          <cell r="D67">
            <v>2373</v>
          </cell>
          <cell r="E67">
            <v>887</v>
          </cell>
          <cell r="F67">
            <v>500</v>
          </cell>
          <cell r="G67">
            <v>0.56369785794813976</v>
          </cell>
        </row>
        <row r="68">
          <cell r="A68">
            <v>2</v>
          </cell>
          <cell r="B68">
            <v>11</v>
          </cell>
          <cell r="C68" t="str">
            <v>NORTH HILLSBORO</v>
          </cell>
          <cell r="D68">
            <v>1741</v>
          </cell>
          <cell r="E68">
            <v>826</v>
          </cell>
          <cell r="F68">
            <v>0</v>
          </cell>
          <cell r="G68">
            <v>0</v>
          </cell>
        </row>
        <row r="69">
          <cell r="A69">
            <v>1</v>
          </cell>
          <cell r="B69">
            <v>3</v>
          </cell>
          <cell r="C69" t="str">
            <v xml:space="preserve">NORTH JACKSONVILLE </v>
          </cell>
          <cell r="D69">
            <v>2134</v>
          </cell>
          <cell r="E69">
            <v>251</v>
          </cell>
          <cell r="F69">
            <v>0</v>
          </cell>
          <cell r="G69">
            <v>0</v>
          </cell>
        </row>
        <row r="70">
          <cell r="A70">
            <v>4</v>
          </cell>
          <cell r="B70">
            <v>16</v>
          </cell>
          <cell r="C70" t="str">
            <v>NORTH PORT</v>
          </cell>
          <cell r="D70">
            <v>764</v>
          </cell>
          <cell r="E70">
            <v>2938</v>
          </cell>
          <cell r="F70">
            <v>6300</v>
          </cell>
          <cell r="G70">
            <v>2.1443158611300204</v>
          </cell>
        </row>
        <row r="71">
          <cell r="A71">
            <v>2</v>
          </cell>
          <cell r="B71">
            <v>4</v>
          </cell>
          <cell r="C71" t="str">
            <v>OCALA</v>
          </cell>
          <cell r="D71">
            <v>1014</v>
          </cell>
          <cell r="E71">
            <v>665</v>
          </cell>
          <cell r="F71">
            <v>100</v>
          </cell>
          <cell r="G71">
            <v>0.15037593984962405</v>
          </cell>
        </row>
        <row r="72">
          <cell r="A72">
            <v>3</v>
          </cell>
          <cell r="B72">
            <v>4</v>
          </cell>
          <cell r="C72" t="str">
            <v>OCALA FOREST</v>
          </cell>
          <cell r="D72">
            <v>2535</v>
          </cell>
          <cell r="E72">
            <v>933</v>
          </cell>
          <cell r="F72">
            <v>500</v>
          </cell>
          <cell r="G72">
            <v>0.53590568060021437</v>
          </cell>
        </row>
        <row r="73">
          <cell r="A73">
            <v>1</v>
          </cell>
          <cell r="B73">
            <v>15</v>
          </cell>
          <cell r="C73" t="str">
            <v>OKEECHOBEE</v>
          </cell>
          <cell r="D73">
            <v>1753</v>
          </cell>
          <cell r="E73">
            <v>586</v>
          </cell>
          <cell r="F73">
            <v>1750</v>
          </cell>
          <cell r="G73">
            <v>2.986348122866894</v>
          </cell>
        </row>
        <row r="74">
          <cell r="A74">
            <v>1</v>
          </cell>
          <cell r="B74">
            <v>2</v>
          </cell>
          <cell r="C74" t="str">
            <v>OPPORTUNITY</v>
          </cell>
          <cell r="D74">
            <v>3001</v>
          </cell>
          <cell r="E74">
            <v>207</v>
          </cell>
          <cell r="F74">
            <v>100</v>
          </cell>
          <cell r="G74">
            <v>0.48309178743961351</v>
          </cell>
        </row>
        <row r="75">
          <cell r="A75">
            <v>3</v>
          </cell>
          <cell r="B75">
            <v>6</v>
          </cell>
          <cell r="C75" t="str">
            <v>ORLANDO</v>
          </cell>
          <cell r="D75">
            <v>766</v>
          </cell>
          <cell r="E75">
            <v>1409</v>
          </cell>
          <cell r="F75">
            <v>1776</v>
          </cell>
          <cell r="G75">
            <v>1.2604684173172462</v>
          </cell>
        </row>
        <row r="76">
          <cell r="A76">
            <v>4</v>
          </cell>
          <cell r="B76">
            <v>5</v>
          </cell>
          <cell r="C76" t="str">
            <v>PALATKA</v>
          </cell>
          <cell r="D76">
            <v>184</v>
          </cell>
          <cell r="E76">
            <v>1764</v>
          </cell>
          <cell r="F76">
            <v>5400</v>
          </cell>
          <cell r="G76">
            <v>3.0612244897959182</v>
          </cell>
        </row>
        <row r="77">
          <cell r="A77">
            <v>2</v>
          </cell>
          <cell r="B77">
            <v>9</v>
          </cell>
          <cell r="C77" t="str">
            <v>PALM BAY</v>
          </cell>
          <cell r="D77">
            <v>2311</v>
          </cell>
          <cell r="E77">
            <v>817</v>
          </cell>
          <cell r="F77">
            <v>0</v>
          </cell>
          <cell r="G77">
            <v>0</v>
          </cell>
        </row>
        <row r="78">
          <cell r="A78">
            <v>4</v>
          </cell>
          <cell r="B78">
            <v>17</v>
          </cell>
          <cell r="C78" t="str">
            <v xml:space="preserve">PALM BCH GARDENS </v>
          </cell>
          <cell r="D78">
            <v>2010</v>
          </cell>
          <cell r="E78">
            <v>1726</v>
          </cell>
          <cell r="F78">
            <v>1050</v>
          </cell>
          <cell r="G78">
            <v>0.60834298957126298</v>
          </cell>
        </row>
        <row r="79">
          <cell r="A79">
            <v>2</v>
          </cell>
          <cell r="B79">
            <v>10</v>
          </cell>
          <cell r="C79" t="str">
            <v>PALM HARBOR</v>
          </cell>
          <cell r="D79">
            <v>433</v>
          </cell>
          <cell r="E79">
            <v>829</v>
          </cell>
          <cell r="F79">
            <v>0</v>
          </cell>
          <cell r="G79">
            <v>0</v>
          </cell>
        </row>
        <row r="80">
          <cell r="A80">
            <v>4</v>
          </cell>
          <cell r="B80">
            <v>13</v>
          </cell>
          <cell r="C80" t="str">
            <v>PALMETTO</v>
          </cell>
          <cell r="D80">
            <v>2117</v>
          </cell>
          <cell r="E80">
            <v>4407</v>
          </cell>
          <cell r="F80">
            <v>11112</v>
          </cell>
          <cell r="G80">
            <v>2.5214431586113002</v>
          </cell>
        </row>
        <row r="81">
          <cell r="A81">
            <v>1</v>
          </cell>
          <cell r="B81">
            <v>1</v>
          </cell>
          <cell r="C81" t="str">
            <v>PANAMA CITY</v>
          </cell>
          <cell r="D81">
            <v>1389</v>
          </cell>
          <cell r="E81">
            <v>386</v>
          </cell>
          <cell r="F81">
            <v>2809</v>
          </cell>
          <cell r="G81">
            <v>7.2772020725388602</v>
          </cell>
        </row>
        <row r="82">
          <cell r="A82">
            <v>2</v>
          </cell>
          <cell r="B82">
            <v>1</v>
          </cell>
          <cell r="C82" t="str">
            <v>PENSACOLA</v>
          </cell>
          <cell r="D82">
            <v>557</v>
          </cell>
          <cell r="E82">
            <v>719</v>
          </cell>
          <cell r="F82">
            <v>0</v>
          </cell>
          <cell r="G82">
            <v>0</v>
          </cell>
        </row>
        <row r="83">
          <cell r="A83">
            <v>1</v>
          </cell>
          <cell r="B83">
            <v>22</v>
          </cell>
          <cell r="C83" t="str">
            <v>PERRINE</v>
          </cell>
          <cell r="D83">
            <v>380</v>
          </cell>
          <cell r="E83">
            <v>233</v>
          </cell>
          <cell r="F83">
            <v>490</v>
          </cell>
          <cell r="G83">
            <v>2.1030042918454934</v>
          </cell>
        </row>
        <row r="84">
          <cell r="A84">
            <v>3</v>
          </cell>
          <cell r="B84">
            <v>6</v>
          </cell>
          <cell r="C84" t="str">
            <v>PINE CASTLE</v>
          </cell>
          <cell r="D84">
            <v>2345</v>
          </cell>
          <cell r="E84">
            <v>1035</v>
          </cell>
          <cell r="F84">
            <v>800</v>
          </cell>
          <cell r="G84">
            <v>0.77294685990338163</v>
          </cell>
        </row>
        <row r="85">
          <cell r="A85">
            <v>4</v>
          </cell>
          <cell r="B85">
            <v>18</v>
          </cell>
          <cell r="C85" t="str">
            <v>PINE ISLAND</v>
          </cell>
          <cell r="D85">
            <v>1954</v>
          </cell>
          <cell r="E85">
            <v>1710</v>
          </cell>
          <cell r="F85">
            <v>0</v>
          </cell>
          <cell r="G85">
            <v>0</v>
          </cell>
        </row>
        <row r="86">
          <cell r="A86">
            <v>2</v>
          </cell>
          <cell r="B86">
            <v>21</v>
          </cell>
          <cell r="C86" t="str">
            <v>POMPANO BCH</v>
          </cell>
          <cell r="D86">
            <v>2157</v>
          </cell>
          <cell r="E86">
            <v>794</v>
          </cell>
          <cell r="F86">
            <v>145</v>
          </cell>
          <cell r="G86">
            <v>0.18261964735516373</v>
          </cell>
        </row>
        <row r="87">
          <cell r="A87">
            <v>4</v>
          </cell>
          <cell r="B87">
            <v>16</v>
          </cell>
          <cell r="C87" t="str">
            <v>PORT CHARLOTTE</v>
          </cell>
          <cell r="D87">
            <v>2121</v>
          </cell>
          <cell r="E87">
            <v>3463</v>
          </cell>
          <cell r="F87">
            <v>3600</v>
          </cell>
          <cell r="G87">
            <v>1.0395610742131101</v>
          </cell>
        </row>
        <row r="88">
          <cell r="A88">
            <v>2</v>
          </cell>
          <cell r="B88">
            <v>15</v>
          </cell>
          <cell r="C88" t="str">
            <v xml:space="preserve">PORT ST. LUCIE </v>
          </cell>
          <cell r="D88">
            <v>513</v>
          </cell>
          <cell r="E88">
            <v>682</v>
          </cell>
          <cell r="F88">
            <v>400</v>
          </cell>
          <cell r="G88">
            <v>0.5865102639296188</v>
          </cell>
        </row>
        <row r="89">
          <cell r="A89">
            <v>4</v>
          </cell>
          <cell r="B89">
            <v>16</v>
          </cell>
          <cell r="C89" t="str">
            <v>PUNTA GORDA</v>
          </cell>
          <cell r="D89">
            <v>1693</v>
          </cell>
          <cell r="E89">
            <v>2801</v>
          </cell>
          <cell r="F89">
            <v>8378</v>
          </cell>
          <cell r="G89">
            <v>2.9910746162084969</v>
          </cell>
        </row>
        <row r="90">
          <cell r="A90">
            <v>1</v>
          </cell>
          <cell r="B90">
            <v>1</v>
          </cell>
          <cell r="C90" t="str">
            <v>QUINCY</v>
          </cell>
          <cell r="D90">
            <v>2672</v>
          </cell>
          <cell r="E90">
            <v>238</v>
          </cell>
          <cell r="F90">
            <v>500</v>
          </cell>
          <cell r="G90">
            <v>2.1008403361344539</v>
          </cell>
        </row>
        <row r="91">
          <cell r="A91">
            <v>1</v>
          </cell>
          <cell r="B91">
            <v>11</v>
          </cell>
          <cell r="C91" t="str">
            <v>RIVERVIEW</v>
          </cell>
          <cell r="D91">
            <v>2158</v>
          </cell>
          <cell r="E91">
            <v>600</v>
          </cell>
          <cell r="F91">
            <v>0</v>
          </cell>
          <cell r="G91">
            <v>0</v>
          </cell>
        </row>
        <row r="92">
          <cell r="A92">
            <v>4</v>
          </cell>
          <cell r="B92">
            <v>13</v>
          </cell>
          <cell r="C92" t="str">
            <v>RUSKIN</v>
          </cell>
          <cell r="D92">
            <v>813</v>
          </cell>
          <cell r="E92">
            <v>2266</v>
          </cell>
          <cell r="F92">
            <v>5256</v>
          </cell>
          <cell r="G92">
            <v>2.3195057369814651</v>
          </cell>
        </row>
        <row r="93">
          <cell r="A93">
            <v>3</v>
          </cell>
          <cell r="B93">
            <v>7</v>
          </cell>
          <cell r="C93" t="str">
            <v>SANFORD</v>
          </cell>
          <cell r="D93">
            <v>1851</v>
          </cell>
          <cell r="E93">
            <v>1082</v>
          </cell>
          <cell r="F93">
            <v>0</v>
          </cell>
          <cell r="G93">
            <v>0</v>
          </cell>
        </row>
        <row r="94">
          <cell r="A94">
            <v>3</v>
          </cell>
          <cell r="B94">
            <v>13</v>
          </cell>
          <cell r="C94" t="str">
            <v>SARASOTA</v>
          </cell>
          <cell r="D94">
            <v>1319</v>
          </cell>
          <cell r="E94">
            <v>937</v>
          </cell>
          <cell r="F94">
            <v>425</v>
          </cell>
          <cell r="G94">
            <v>0.45357524012806832</v>
          </cell>
        </row>
        <row r="95">
          <cell r="A95">
            <v>4</v>
          </cell>
          <cell r="B95">
            <v>9</v>
          </cell>
          <cell r="C95" t="str">
            <v>SATELLITE BEACH</v>
          </cell>
          <cell r="D95">
            <v>2367</v>
          </cell>
          <cell r="E95">
            <v>1506</v>
          </cell>
          <cell r="F95">
            <v>1000</v>
          </cell>
          <cell r="G95">
            <v>0.66401062416998669</v>
          </cell>
        </row>
        <row r="96">
          <cell r="A96">
            <v>3</v>
          </cell>
          <cell r="B96">
            <v>9</v>
          </cell>
          <cell r="C96" t="str">
            <v>SEBASTIAN RIVER</v>
          </cell>
          <cell r="D96">
            <v>1767</v>
          </cell>
          <cell r="E96">
            <v>995</v>
          </cell>
          <cell r="F96">
            <v>40</v>
          </cell>
          <cell r="G96">
            <v>4.0201005025125629E-2</v>
          </cell>
        </row>
        <row r="97">
          <cell r="A97">
            <v>4</v>
          </cell>
          <cell r="B97">
            <v>14</v>
          </cell>
          <cell r="C97" t="str">
            <v>SEBRING</v>
          </cell>
          <cell r="D97">
            <v>2259</v>
          </cell>
          <cell r="E97">
            <v>1614</v>
          </cell>
          <cell r="F97">
            <v>0</v>
          </cell>
          <cell r="G97">
            <v>0</v>
          </cell>
        </row>
        <row r="98">
          <cell r="A98">
            <v>2</v>
          </cell>
          <cell r="B98">
            <v>4</v>
          </cell>
          <cell r="C98" t="str">
            <v>SILVER SPRINGS</v>
          </cell>
          <cell r="D98">
            <v>1199</v>
          </cell>
          <cell r="E98">
            <v>707</v>
          </cell>
          <cell r="F98">
            <v>1797</v>
          </cell>
          <cell r="G98">
            <v>2.5417256011315419</v>
          </cell>
        </row>
        <row r="99">
          <cell r="A99">
            <v>2</v>
          </cell>
          <cell r="B99">
            <v>12</v>
          </cell>
          <cell r="C99" t="str">
            <v>SO LAKELAND MULBERRY</v>
          </cell>
          <cell r="D99">
            <v>2295</v>
          </cell>
          <cell r="E99">
            <v>757</v>
          </cell>
          <cell r="F99">
            <v>1100</v>
          </cell>
          <cell r="G99">
            <v>1.4531043593130779</v>
          </cell>
        </row>
        <row r="100">
          <cell r="A100">
            <v>3</v>
          </cell>
          <cell r="B100">
            <v>6</v>
          </cell>
          <cell r="C100" t="str">
            <v xml:space="preserve">SOUTH LAKE COUNTY  </v>
          </cell>
          <cell r="D100">
            <v>1615</v>
          </cell>
          <cell r="E100">
            <v>1037</v>
          </cell>
          <cell r="F100">
            <v>250</v>
          </cell>
          <cell r="G100">
            <v>0.24108003857280616</v>
          </cell>
        </row>
        <row r="101">
          <cell r="A101">
            <v>2</v>
          </cell>
          <cell r="B101">
            <v>8</v>
          </cell>
          <cell r="C101" t="str">
            <v>SPRING HILL</v>
          </cell>
          <cell r="D101">
            <v>521</v>
          </cell>
          <cell r="E101">
            <v>769</v>
          </cell>
          <cell r="F101">
            <v>0</v>
          </cell>
          <cell r="G101">
            <v>0</v>
          </cell>
        </row>
        <row r="102">
          <cell r="A102">
            <v>1</v>
          </cell>
          <cell r="B102">
            <v>10</v>
          </cell>
          <cell r="C102" t="str">
            <v>ST PETERSBURG</v>
          </cell>
          <cell r="D102">
            <v>1145</v>
          </cell>
          <cell r="E102">
            <v>525</v>
          </cell>
          <cell r="F102">
            <v>600</v>
          </cell>
          <cell r="G102">
            <v>1.1428571428571428</v>
          </cell>
        </row>
        <row r="103">
          <cell r="A103">
            <v>1</v>
          </cell>
          <cell r="B103">
            <v>17</v>
          </cell>
          <cell r="C103" t="str">
            <v>STUART</v>
          </cell>
          <cell r="D103">
            <v>1282</v>
          </cell>
          <cell r="E103">
            <v>315</v>
          </cell>
          <cell r="F103">
            <v>69</v>
          </cell>
          <cell r="G103">
            <v>0.21904761904761905</v>
          </cell>
        </row>
        <row r="104">
          <cell r="A104">
            <v>2</v>
          </cell>
          <cell r="B104">
            <v>4</v>
          </cell>
          <cell r="C104" t="str">
            <v>SUWANEE RIVER</v>
          </cell>
          <cell r="D104">
            <v>325</v>
          </cell>
          <cell r="E104">
            <v>775</v>
          </cell>
          <cell r="F104">
            <v>0</v>
          </cell>
          <cell r="G104">
            <v>0</v>
          </cell>
        </row>
        <row r="105">
          <cell r="A105">
            <v>3</v>
          </cell>
          <cell r="B105">
            <v>1</v>
          </cell>
          <cell r="C105" t="str">
            <v>TALLAHASSEE</v>
          </cell>
          <cell r="D105">
            <v>1075</v>
          </cell>
          <cell r="E105">
            <v>1000</v>
          </cell>
          <cell r="F105">
            <v>20600</v>
          </cell>
          <cell r="G105">
            <v>20.6</v>
          </cell>
        </row>
        <row r="106">
          <cell r="A106">
            <v>4</v>
          </cell>
          <cell r="B106">
            <v>21</v>
          </cell>
          <cell r="C106" t="str">
            <v>TAMARAC</v>
          </cell>
          <cell r="D106">
            <v>2267</v>
          </cell>
          <cell r="E106">
            <v>1720</v>
          </cell>
          <cell r="F106">
            <v>450</v>
          </cell>
          <cell r="G106">
            <v>0.26162790697674421</v>
          </cell>
        </row>
        <row r="107">
          <cell r="A107">
            <v>4</v>
          </cell>
          <cell r="B107">
            <v>19</v>
          </cell>
          <cell r="C107" t="str">
            <v xml:space="preserve">TICE &amp; THE SHORES </v>
          </cell>
          <cell r="D107">
            <v>1297</v>
          </cell>
          <cell r="E107">
            <v>2971</v>
          </cell>
          <cell r="F107">
            <v>1400</v>
          </cell>
          <cell r="G107">
            <v>0.47122181083810166</v>
          </cell>
        </row>
        <row r="108">
          <cell r="A108">
            <v>3</v>
          </cell>
          <cell r="B108">
            <v>7</v>
          </cell>
          <cell r="C108" t="str">
            <v>TITUSVILLE</v>
          </cell>
          <cell r="D108">
            <v>1962</v>
          </cell>
          <cell r="E108">
            <v>919</v>
          </cell>
          <cell r="F108">
            <v>1555</v>
          </cell>
          <cell r="G108">
            <v>1.6920565832426551</v>
          </cell>
        </row>
        <row r="109">
          <cell r="A109">
            <v>4</v>
          </cell>
          <cell r="B109">
            <v>16</v>
          </cell>
          <cell r="C109" t="str">
            <v>VENICE</v>
          </cell>
          <cell r="D109">
            <v>1308</v>
          </cell>
          <cell r="E109">
            <v>6982</v>
          </cell>
          <cell r="F109">
            <v>2100</v>
          </cell>
          <cell r="G109">
            <v>0.30077341735892293</v>
          </cell>
        </row>
        <row r="110">
          <cell r="A110">
            <v>4</v>
          </cell>
          <cell r="B110">
            <v>15</v>
          </cell>
          <cell r="C110" t="str">
            <v>VERO BEACH</v>
          </cell>
          <cell r="D110">
            <v>1822</v>
          </cell>
          <cell r="E110">
            <v>4212</v>
          </cell>
          <cell r="F110">
            <v>4750</v>
          </cell>
          <cell r="G110">
            <v>1.1277302943969612</v>
          </cell>
        </row>
        <row r="111">
          <cell r="A111">
            <v>4</v>
          </cell>
          <cell r="B111">
            <v>6</v>
          </cell>
          <cell r="C111" t="str">
            <v>VILLAGES LEESBURG</v>
          </cell>
          <cell r="D111">
            <v>1271</v>
          </cell>
          <cell r="E111">
            <v>1747</v>
          </cell>
          <cell r="F111">
            <v>1229</v>
          </cell>
          <cell r="G111">
            <v>0.70349170005724093</v>
          </cell>
        </row>
        <row r="112">
          <cell r="A112">
            <v>2</v>
          </cell>
          <cell r="B112">
            <v>1</v>
          </cell>
          <cell r="C112" t="str">
            <v>WAKULLA COUNTY</v>
          </cell>
          <cell r="D112">
            <v>2510</v>
          </cell>
          <cell r="E112">
            <v>722</v>
          </cell>
          <cell r="F112">
            <v>2300</v>
          </cell>
          <cell r="G112">
            <v>3.1855955678670358</v>
          </cell>
        </row>
        <row r="113">
          <cell r="A113">
            <v>1</v>
          </cell>
          <cell r="B113">
            <v>14</v>
          </cell>
          <cell r="C113" t="str">
            <v>WAUCHULA</v>
          </cell>
          <cell r="D113">
            <v>1487</v>
          </cell>
          <cell r="E113">
            <v>622</v>
          </cell>
          <cell r="F113">
            <v>348</v>
          </cell>
          <cell r="G113">
            <v>0.55948553054662375</v>
          </cell>
        </row>
        <row r="114">
          <cell r="A114">
            <v>3</v>
          </cell>
          <cell r="B114">
            <v>21</v>
          </cell>
          <cell r="C114" t="str">
            <v xml:space="preserve">WEST BOCA RATON </v>
          </cell>
          <cell r="D114">
            <v>204</v>
          </cell>
          <cell r="E114">
            <v>950</v>
          </cell>
          <cell r="F114">
            <v>939</v>
          </cell>
          <cell r="G114">
            <v>0.98842105263157898</v>
          </cell>
        </row>
        <row r="115">
          <cell r="A115">
            <v>1</v>
          </cell>
          <cell r="B115">
            <v>22</v>
          </cell>
          <cell r="C115" t="str">
            <v>WEST DADE</v>
          </cell>
          <cell r="D115">
            <v>1825</v>
          </cell>
          <cell r="E115">
            <v>268</v>
          </cell>
          <cell r="F115">
            <v>0</v>
          </cell>
          <cell r="G115">
            <v>0</v>
          </cell>
        </row>
        <row r="116">
          <cell r="A116">
            <v>2</v>
          </cell>
          <cell r="B116">
            <v>4</v>
          </cell>
          <cell r="C116" t="str">
            <v>WEST MARION</v>
          </cell>
          <cell r="D116">
            <v>2356</v>
          </cell>
          <cell r="E116">
            <v>779</v>
          </cell>
          <cell r="F116">
            <v>425</v>
          </cell>
          <cell r="G116">
            <v>0.54557124518613609</v>
          </cell>
        </row>
        <row r="117">
          <cell r="A117">
            <v>1</v>
          </cell>
          <cell r="B117">
            <v>17</v>
          </cell>
          <cell r="C117" t="str">
            <v xml:space="preserve">WEST PALM BEACH   </v>
          </cell>
          <cell r="D117">
            <v>1461</v>
          </cell>
          <cell r="E117">
            <v>413</v>
          </cell>
          <cell r="F117">
            <v>105</v>
          </cell>
          <cell r="G117">
            <v>0.25423728813559321</v>
          </cell>
        </row>
        <row r="118">
          <cell r="A118">
            <v>2</v>
          </cell>
          <cell r="B118">
            <v>7</v>
          </cell>
          <cell r="C118" t="str">
            <v>WEST VOLUSIA</v>
          </cell>
          <cell r="D118">
            <v>2538</v>
          </cell>
          <cell r="E118">
            <v>784</v>
          </cell>
          <cell r="F118">
            <v>417</v>
          </cell>
          <cell r="G118">
            <v>0.53188775510204078</v>
          </cell>
        </row>
        <row r="119">
          <cell r="A119">
            <v>4</v>
          </cell>
          <cell r="B119">
            <v>12</v>
          </cell>
          <cell r="C119" t="str">
            <v>WINTER HAVEN</v>
          </cell>
          <cell r="D119">
            <v>1023</v>
          </cell>
          <cell r="E119">
            <v>3578</v>
          </cell>
          <cell r="F119">
            <v>1600</v>
          </cell>
          <cell r="G119">
            <v>0.4471771939631079</v>
          </cell>
        </row>
        <row r="120">
          <cell r="A120">
            <v>4</v>
          </cell>
          <cell r="B120">
            <v>8</v>
          </cell>
          <cell r="C120" t="str">
            <v>ZEPHYRHILLS</v>
          </cell>
          <cell r="D120">
            <v>2276</v>
          </cell>
          <cell r="E120">
            <v>5845</v>
          </cell>
          <cell r="F120">
            <v>18600</v>
          </cell>
          <cell r="G120">
            <v>3.1822070145423438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85C2A-55C0-4837-B543-AEECCB07AF40}">
  <dimension ref="A1:H122"/>
  <sheetViews>
    <sheetView tabSelected="1" zoomScale="115" zoomScaleNormal="115" workbookViewId="0">
      <pane ySplit="4" topLeftCell="A5" activePane="bottomLeft" state="frozen"/>
      <selection pane="bottomLeft" activeCell="N3" sqref="N3"/>
    </sheetView>
  </sheetViews>
  <sheetFormatPr defaultColWidth="9.109375" defaultRowHeight="14.4" x14ac:dyDescent="0.3"/>
  <cols>
    <col min="1" max="1" width="8.88671875" style="3" customWidth="1"/>
    <col min="2" max="2" width="9.6640625" style="3" customWidth="1"/>
    <col min="3" max="3" width="23.6640625" customWidth="1"/>
    <col min="4" max="4" width="8.88671875" style="3" customWidth="1"/>
    <col min="5" max="5" width="10" customWidth="1"/>
    <col min="6" max="6" width="12.88671875" customWidth="1"/>
    <col min="7" max="7" width="11.21875" customWidth="1"/>
    <col min="8" max="8" width="10.33203125" style="3" customWidth="1"/>
    <col min="9" max="9" width="9.109375" customWidth="1"/>
  </cols>
  <sheetData>
    <row r="1" spans="1:8" ht="72" customHeight="1" x14ac:dyDescent="0.3">
      <c r="A1" s="1" t="s">
        <v>12</v>
      </c>
      <c r="B1" s="1"/>
      <c r="C1" s="2"/>
      <c r="H1" s="4"/>
    </row>
    <row r="2" spans="1:8" ht="17.399999999999999" customHeight="1" x14ac:dyDescent="0.3">
      <c r="A2" s="5" t="s">
        <v>0</v>
      </c>
      <c r="B2" s="6"/>
      <c r="C2" s="7" t="s">
        <v>1</v>
      </c>
      <c r="D2" s="7"/>
      <c r="E2" s="5" t="s">
        <v>2</v>
      </c>
      <c r="F2" s="5" t="s">
        <v>3</v>
      </c>
      <c r="G2" s="5" t="s">
        <v>4</v>
      </c>
      <c r="H2" s="4"/>
    </row>
    <row r="3" spans="1:8" ht="18" customHeight="1" x14ac:dyDescent="0.3">
      <c r="A3" s="8">
        <f>SUBTOTAL(2, A5:A123)</f>
        <v>118</v>
      </c>
      <c r="C3" s="9">
        <f>COUNTIF(F5:F122,"&gt;0")/COUNT(F5:F122)</f>
        <v>0.79661016949152541</v>
      </c>
      <c r="D3" s="9"/>
      <c r="E3" s="10">
        <f>SUBTOTAL(9,E5:E122)</f>
        <v>189293</v>
      </c>
      <c r="F3" s="11">
        <f>SUBTOTAL(9,F5:F122)</f>
        <v>347006</v>
      </c>
      <c r="G3" s="11">
        <f>F3/E3</f>
        <v>1.8331686855826681</v>
      </c>
      <c r="H3" s="4"/>
    </row>
    <row r="4" spans="1:8" s="14" customFormat="1" ht="28.8" x14ac:dyDescent="0.3">
      <c r="A4" s="12" t="s">
        <v>5</v>
      </c>
      <c r="B4" s="12" t="s">
        <v>6</v>
      </c>
      <c r="C4" s="13" t="s">
        <v>7</v>
      </c>
      <c r="D4" s="13" t="s">
        <v>8</v>
      </c>
      <c r="E4" s="12" t="s">
        <v>2</v>
      </c>
      <c r="F4" s="12" t="s">
        <v>9</v>
      </c>
      <c r="G4" s="12" t="s">
        <v>10</v>
      </c>
      <c r="H4" s="12" t="s">
        <v>11</v>
      </c>
    </row>
    <row r="5" spans="1:8" x14ac:dyDescent="0.3">
      <c r="A5" s="15">
        <f>'[1]Horizons Competition (Master)'!A3</f>
        <v>4</v>
      </c>
      <c r="B5" s="15">
        <f>'[1]Horizons Competition (Master)'!B3</f>
        <v>13</v>
      </c>
      <c r="C5" s="16" t="str">
        <f>'[1]Horizons Competition (Master)'!C3</f>
        <v>ANNA MARIA ISLAND</v>
      </c>
      <c r="D5" s="15">
        <f>'[1]Horizons Competition (Master)'!D3</f>
        <v>2188</v>
      </c>
      <c r="E5" s="15">
        <f>'[1]Horizons Competition (Master)'!E3</f>
        <v>20577</v>
      </c>
      <c r="F5" s="17">
        <f>'[1]Horizons Competition (Master)'!F3</f>
        <v>125000</v>
      </c>
      <c r="G5" s="17">
        <f>'[1]Horizons Competition (Master)'!G3</f>
        <v>6.0747436458181463</v>
      </c>
      <c r="H5" s="18" cm="1">
        <f t="array" ref="H5">SUMPRODUCT(($A$5:$A$122=A5)*(G5&lt;$G$5:$G$122))+1</f>
        <v>1</v>
      </c>
    </row>
    <row r="6" spans="1:8" x14ac:dyDescent="0.3">
      <c r="A6" s="15">
        <f>'[1]Horizons Competition (Master)'!A4</f>
        <v>3</v>
      </c>
      <c r="B6" s="15">
        <f>'[1]Horizons Competition (Master)'!B4</f>
        <v>14</v>
      </c>
      <c r="C6" s="16" t="str">
        <f>'[1]Horizons Competition (Master)'!C4</f>
        <v>ARCADIA</v>
      </c>
      <c r="D6" s="15">
        <f>'[1]Horizons Competition (Master)'!D4</f>
        <v>1327</v>
      </c>
      <c r="E6" s="15">
        <f>'[1]Horizons Competition (Master)'!E4</f>
        <v>1073</v>
      </c>
      <c r="F6" s="17">
        <f>'[1]Horizons Competition (Master)'!F4</f>
        <v>150</v>
      </c>
      <c r="G6" s="17">
        <f>'[1]Horizons Competition (Master)'!G4</f>
        <v>0.13979496738117428</v>
      </c>
      <c r="H6" s="18" cm="1">
        <f t="array" ref="H6">SUMPRODUCT(($A$5:$A$122=A6)*(G6&lt;$G$5:$G$122))+1</f>
        <v>24</v>
      </c>
    </row>
    <row r="7" spans="1:8" x14ac:dyDescent="0.3">
      <c r="A7" s="19">
        <f>'[1]Horizons Competition (Master)'!A5</f>
        <v>3</v>
      </c>
      <c r="B7" s="19">
        <f>'[1]Horizons Competition (Master)'!B5</f>
        <v>23</v>
      </c>
      <c r="C7" s="20" t="str">
        <f>'[1]Horizons Competition (Master)'!C5</f>
        <v>BIG PINE KEY</v>
      </c>
      <c r="D7" s="19">
        <f>'[1]Horizons Competition (Master)'!D5</f>
        <v>1585</v>
      </c>
      <c r="E7" s="19">
        <f>'[1]Horizons Competition (Master)'!E5</f>
        <v>1445</v>
      </c>
      <c r="F7" s="21">
        <f>'[1]Horizons Competition (Master)'!F5</f>
        <v>4861</v>
      </c>
      <c r="G7" s="21">
        <f>'[1]Horizons Competition (Master)'!G5</f>
        <v>3.3640138408304496</v>
      </c>
      <c r="H7" s="19" cm="1">
        <f t="array" ref="H7">SUMPRODUCT(($A$5:$A$122=A7)*(G7&lt;$G$5:$G$122))+1</f>
        <v>4</v>
      </c>
    </row>
    <row r="8" spans="1:8" x14ac:dyDescent="0.3">
      <c r="A8" s="19">
        <f>'[1]Horizons Competition (Master)'!A6</f>
        <v>4</v>
      </c>
      <c r="B8" s="19">
        <f>'[1]Horizons Competition (Master)'!B6</f>
        <v>20</v>
      </c>
      <c r="C8" s="20" t="str">
        <f>'[1]Horizons Competition (Master)'!C6</f>
        <v>BONITA SPRINGS</v>
      </c>
      <c r="D8" s="19">
        <f>'[1]Horizons Competition (Master)'!D6</f>
        <v>1454</v>
      </c>
      <c r="E8" s="19">
        <f>'[1]Horizons Competition (Master)'!E6</f>
        <v>3355</v>
      </c>
      <c r="F8" s="21">
        <f>'[1]Horizons Competition (Master)'!F6</f>
        <v>975</v>
      </c>
      <c r="G8" s="21">
        <f>'[1]Horizons Competition (Master)'!G6</f>
        <v>0.29061102831594637</v>
      </c>
      <c r="H8" s="19" cm="1">
        <f t="array" ref="H8">SUMPRODUCT(($A$5:$A$122=A8)*(G8&lt;$G$5:$G$122))+1</f>
        <v>23</v>
      </c>
    </row>
    <row r="9" spans="1:8" x14ac:dyDescent="0.3">
      <c r="A9" s="22">
        <f>'[1]Horizons Competition (Master)'!A7</f>
        <v>4</v>
      </c>
      <c r="B9" s="22">
        <f>'[1]Horizons Competition (Master)'!B7</f>
        <v>13</v>
      </c>
      <c r="C9" s="23" t="str">
        <f>'[1]Horizons Competition (Master)'!C7</f>
        <v>BRADENTON</v>
      </c>
      <c r="D9" s="22">
        <f>'[1]Horizons Competition (Master)'!D7</f>
        <v>1223</v>
      </c>
      <c r="E9" s="22">
        <f>'[1]Horizons Competition (Master)'!E7</f>
        <v>2513</v>
      </c>
      <c r="F9" s="24">
        <f>'[1]Horizons Competition (Master)'!F7</f>
        <v>4400</v>
      </c>
      <c r="G9" s="24">
        <f>'[1]Horizons Competition (Master)'!G7</f>
        <v>1.7508953442101074</v>
      </c>
      <c r="H9" s="22" cm="1">
        <f t="array" ref="H9">SUMPRODUCT(($A$5:$A$122=A9)*(G9&lt;$G$5:$G$122))+1</f>
        <v>9</v>
      </c>
    </row>
    <row r="10" spans="1:8" x14ac:dyDescent="0.3">
      <c r="A10" s="25">
        <f>'[1]Horizons Competition (Master)'!A8</f>
        <v>3</v>
      </c>
      <c r="B10" s="25">
        <f>'[1]Horizons Competition (Master)'!B8</f>
        <v>11</v>
      </c>
      <c r="C10" s="26" t="str">
        <f>'[1]Horizons Competition (Master)'!C8</f>
        <v>BRANDON</v>
      </c>
      <c r="D10" s="25">
        <f>'[1]Horizons Competition (Master)'!D8</f>
        <v>1880</v>
      </c>
      <c r="E10" s="25">
        <f>'[1]Horizons Competition (Master)'!E8</f>
        <v>1432</v>
      </c>
      <c r="F10" s="27">
        <f>'[1]Horizons Competition (Master)'!F8</f>
        <v>14500</v>
      </c>
      <c r="G10" s="27">
        <f>'[1]Horizons Competition (Master)'!G8</f>
        <v>10.125698324022347</v>
      </c>
      <c r="H10" s="25" cm="1">
        <f t="array" ref="H10">SUMPRODUCT(($A$5:$A$122=A10)*(G10&lt;$G$5:$G$122))+1</f>
        <v>2</v>
      </c>
    </row>
    <row r="11" spans="1:8" x14ac:dyDescent="0.3">
      <c r="A11" s="22">
        <f>'[1]Horizons Competition (Master)'!A9</f>
        <v>1</v>
      </c>
      <c r="B11" s="22">
        <f>'[1]Horizons Competition (Master)'!B9</f>
        <v>8</v>
      </c>
      <c r="C11" s="23" t="str">
        <f>'[1]Horizons Competition (Master)'!C9</f>
        <v>BROOKSVILLE</v>
      </c>
      <c r="D11" s="22">
        <f>'[1]Horizons Competition (Master)'!D9</f>
        <v>1676</v>
      </c>
      <c r="E11" s="22">
        <f>'[1]Horizons Competition (Master)'!E9</f>
        <v>503</v>
      </c>
      <c r="F11" s="24">
        <f>'[1]Horizons Competition (Master)'!F9</f>
        <v>100</v>
      </c>
      <c r="G11" s="24">
        <f>'[1]Horizons Competition (Master)'!G9</f>
        <v>0.19880715705765409</v>
      </c>
      <c r="H11" s="22" cm="1">
        <f t="array" ref="H11">SUMPRODUCT(($A$5:$A$122=A11)*(G11&lt;$G$5:$G$122))+1</f>
        <v>21</v>
      </c>
    </row>
    <row r="12" spans="1:8" x14ac:dyDescent="0.3">
      <c r="A12" s="22">
        <f>'[1]Horizons Competition (Master)'!A10</f>
        <v>2</v>
      </c>
      <c r="B12" s="22">
        <f>'[1]Horizons Competition (Master)'!B10</f>
        <v>15</v>
      </c>
      <c r="C12" s="23" t="str">
        <f>'[1]Horizons Competition (Master)'!C10</f>
        <v xml:space="preserve">BUCKHEAD RIDGE </v>
      </c>
      <c r="D12" s="22">
        <f>'[1]Horizons Competition (Master)'!D10</f>
        <v>2417</v>
      </c>
      <c r="E12" s="22">
        <f>'[1]Horizons Competition (Master)'!E10</f>
        <v>722</v>
      </c>
      <c r="F12" s="24">
        <f>'[1]Horizons Competition (Master)'!F10</f>
        <v>1720</v>
      </c>
      <c r="G12" s="24">
        <f>'[1]Horizons Competition (Master)'!G10</f>
        <v>2.3822714681440442</v>
      </c>
      <c r="H12" s="22" cm="1">
        <f t="array" ref="H12">SUMPRODUCT(($A$5:$A$122=A12)*(G12&lt;$G$5:$G$122))+1</f>
        <v>4</v>
      </c>
    </row>
    <row r="13" spans="1:8" x14ac:dyDescent="0.3">
      <c r="A13" s="22">
        <f>'[1]Horizons Competition (Master)'!A11</f>
        <v>4</v>
      </c>
      <c r="B13" s="22">
        <f>'[1]Horizons Competition (Master)'!B11</f>
        <v>18</v>
      </c>
      <c r="C13" s="23" t="str">
        <f>'[1]Horizons Competition (Master)'!C11</f>
        <v xml:space="preserve">CALOOSAHATCHEE  </v>
      </c>
      <c r="D13" s="22">
        <f>'[1]Horizons Competition (Master)'!D11</f>
        <v>2395</v>
      </c>
      <c r="E13" s="22">
        <f>'[1]Horizons Competition (Master)'!E11</f>
        <v>1911</v>
      </c>
      <c r="F13" s="24">
        <f>'[1]Horizons Competition (Master)'!F11</f>
        <v>300</v>
      </c>
      <c r="G13" s="24">
        <f>'[1]Horizons Competition (Master)'!G11</f>
        <v>0.15698587127158556</v>
      </c>
      <c r="H13" s="22" cm="1">
        <f t="array" ref="H13">SUMPRODUCT(($A$5:$A$122=A13)*(G13&lt;$G$5:$G$122))+1</f>
        <v>27</v>
      </c>
    </row>
    <row r="14" spans="1:8" x14ac:dyDescent="0.3">
      <c r="A14" s="22">
        <f>'[1]Horizons Competition (Master)'!A12</f>
        <v>4</v>
      </c>
      <c r="B14" s="22">
        <f>'[1]Horizons Competition (Master)'!B12</f>
        <v>18</v>
      </c>
      <c r="C14" s="23" t="str">
        <f>'[1]Horizons Competition (Master)'!C12</f>
        <v>CAPE CORAL</v>
      </c>
      <c r="D14" s="22">
        <f>'[1]Horizons Competition (Master)'!D12</f>
        <v>2199</v>
      </c>
      <c r="E14" s="22">
        <f>'[1]Horizons Competition (Master)'!E12</f>
        <v>3582</v>
      </c>
      <c r="F14" s="24">
        <f>'[1]Horizons Competition (Master)'!F12</f>
        <v>200</v>
      </c>
      <c r="G14" s="24">
        <f>'[1]Horizons Competition (Master)'!G12</f>
        <v>5.583472920156337E-2</v>
      </c>
      <c r="H14" s="22" cm="1">
        <f t="array" ref="H14">SUMPRODUCT(($A$5:$A$122=A14)*(G14&lt;$G$5:$G$122))+1</f>
        <v>28</v>
      </c>
    </row>
    <row r="15" spans="1:8" x14ac:dyDescent="0.3">
      <c r="A15" s="19">
        <f>'[1]Horizons Competition (Master)'!A13</f>
        <v>3</v>
      </c>
      <c r="B15" s="19">
        <f>'[1]Horizons Competition (Master)'!B13</f>
        <v>9</v>
      </c>
      <c r="C15" s="20" t="str">
        <f>'[1]Horizons Competition (Master)'!C13</f>
        <v>COCOA</v>
      </c>
      <c r="D15" s="19">
        <f>'[1]Horizons Competition (Master)'!D13</f>
        <v>1717</v>
      </c>
      <c r="E15" s="19">
        <f>'[1]Horizons Competition (Master)'!E13</f>
        <v>1007</v>
      </c>
      <c r="F15" s="21">
        <f>'[1]Horizons Competition (Master)'!F13</f>
        <v>600</v>
      </c>
      <c r="G15" s="21">
        <f>'[1]Horizons Competition (Master)'!G13</f>
        <v>0.59582919563058589</v>
      </c>
      <c r="H15" s="19" cm="1">
        <f t="array" ref="H15">SUMPRODUCT(($A$5:$A$122=A15)*(G15&lt;$G$5:$G$122))+1</f>
        <v>16</v>
      </c>
    </row>
    <row r="16" spans="1:8" x14ac:dyDescent="0.3">
      <c r="A16" s="22">
        <f>'[1]Horizons Competition (Master)'!A14</f>
        <v>3</v>
      </c>
      <c r="B16" s="22">
        <f>'[1]Horizons Competition (Master)'!B14</f>
        <v>6</v>
      </c>
      <c r="C16" s="23" t="str">
        <f>'[1]Horizons Competition (Master)'!C14</f>
        <v>COUNTY LINE</v>
      </c>
      <c r="D16" s="22">
        <f>'[1]Horizons Competition (Master)'!D14</f>
        <v>2427</v>
      </c>
      <c r="E16" s="22">
        <f>'[1]Horizons Competition (Master)'!E14</f>
        <v>1264</v>
      </c>
      <c r="F16" s="24">
        <f>'[1]Horizons Competition (Master)'!F14</f>
        <v>0</v>
      </c>
      <c r="G16" s="24">
        <f>'[1]Horizons Competition (Master)'!G14</f>
        <v>0</v>
      </c>
      <c r="H16" s="22" cm="1">
        <f t="array" ref="H16">SUMPRODUCT(($A$5:$A$122=A16)*(G16&lt;$G$5:$G$122))+1</f>
        <v>27</v>
      </c>
    </row>
    <row r="17" spans="1:8" x14ac:dyDescent="0.3">
      <c r="A17" s="18">
        <f>'[1]Horizons Competition (Master)'!A15</f>
        <v>2</v>
      </c>
      <c r="B17" s="18">
        <f>'[1]Horizons Competition (Master)'!B15</f>
        <v>5</v>
      </c>
      <c r="C17" s="28" t="str">
        <f>'[1]Horizons Competition (Master)'!C15</f>
        <v>CRESCENT CITY</v>
      </c>
      <c r="D17" s="18">
        <f>'[1]Horizons Competition (Master)'!D15</f>
        <v>1641</v>
      </c>
      <c r="E17" s="18">
        <f>'[1]Horizons Competition (Master)'!E15</f>
        <v>670</v>
      </c>
      <c r="F17" s="29">
        <f>'[1]Horizons Competition (Master)'!F15</f>
        <v>500</v>
      </c>
      <c r="G17" s="29">
        <f>'[1]Horizons Competition (Master)'!G15</f>
        <v>0.74626865671641796</v>
      </c>
      <c r="H17" s="18" cm="1">
        <f t="array" ref="H17">SUMPRODUCT(($A$5:$A$122=A17)*(G17&lt;$G$5:$G$122))+1</f>
        <v>8</v>
      </c>
    </row>
    <row r="18" spans="1:8" x14ac:dyDescent="0.3">
      <c r="A18" s="19">
        <f>'[1]Horizons Competition (Master)'!A16</f>
        <v>3</v>
      </c>
      <c r="B18" s="19">
        <f>'[1]Horizons Competition (Master)'!B16</f>
        <v>4</v>
      </c>
      <c r="C18" s="20" t="str">
        <f>'[1]Horizons Competition (Master)'!C16</f>
        <v>CRYSTAL RIVER</v>
      </c>
      <c r="D18" s="19">
        <f>'[1]Horizons Competition (Master)'!D16</f>
        <v>2013</v>
      </c>
      <c r="E18" s="19">
        <f>'[1]Horizons Competition (Master)'!E16</f>
        <v>929</v>
      </c>
      <c r="F18" s="21">
        <f>'[1]Horizons Competition (Master)'!F16</f>
        <v>0</v>
      </c>
      <c r="G18" s="21">
        <f>'[1]Horizons Competition (Master)'!G16</f>
        <v>0</v>
      </c>
      <c r="H18" s="19" cm="1">
        <f t="array" ref="H18">SUMPRODUCT(($A$5:$A$122=A18)*(G18&lt;$G$5:$G$122))+1</f>
        <v>27</v>
      </c>
    </row>
    <row r="19" spans="1:8" x14ac:dyDescent="0.3">
      <c r="A19" s="19">
        <f>'[1]Horizons Competition (Master)'!A17</f>
        <v>1</v>
      </c>
      <c r="B19" s="19">
        <f>'[1]Horizons Competition (Master)'!B17</f>
        <v>8</v>
      </c>
      <c r="C19" s="20" t="str">
        <f>'[1]Horizons Competition (Master)'!C17</f>
        <v>DADE CITY</v>
      </c>
      <c r="D19" s="19">
        <f>'[1]Horizons Competition (Master)'!D17</f>
        <v>397</v>
      </c>
      <c r="E19" s="19">
        <f>'[1]Horizons Competition (Master)'!E17</f>
        <v>538</v>
      </c>
      <c r="F19" s="21">
        <f>'[1]Horizons Competition (Master)'!F17</f>
        <v>0</v>
      </c>
      <c r="G19" s="21">
        <f>'[1]Horizons Competition (Master)'!G17</f>
        <v>0</v>
      </c>
      <c r="H19" s="19" cm="1">
        <f t="array" ref="H19">SUMPRODUCT(($A$5:$A$122=A19)*(G19&lt;$G$5:$G$122))+1</f>
        <v>23</v>
      </c>
    </row>
    <row r="20" spans="1:8" x14ac:dyDescent="0.3">
      <c r="A20" s="25">
        <f>'[1]Horizons Competition (Master)'!A18</f>
        <v>1</v>
      </c>
      <c r="B20" s="25">
        <f>'[1]Horizons Competition (Master)'!B18</f>
        <v>21</v>
      </c>
      <c r="C20" s="26" t="str">
        <f>'[1]Horizons Competition (Master)'!C18</f>
        <v>DAVIE</v>
      </c>
      <c r="D20" s="25">
        <f>'[1]Horizons Competition (Master)'!D18</f>
        <v>1798</v>
      </c>
      <c r="E20" s="25">
        <f>'[1]Horizons Competition (Master)'!E18</f>
        <v>352</v>
      </c>
      <c r="F20" s="27">
        <f>'[1]Horizons Competition (Master)'!F18</f>
        <v>785</v>
      </c>
      <c r="G20" s="27">
        <f>'[1]Horizons Competition (Master)'!G18</f>
        <v>2.2301136363636362</v>
      </c>
      <c r="H20" s="25" cm="1">
        <f t="array" ref="H20">SUMPRODUCT(($A$5:$A$122=A20)*(G20&lt;$G$5:$G$122))+1</f>
        <v>8</v>
      </c>
    </row>
    <row r="21" spans="1:8" x14ac:dyDescent="0.3">
      <c r="A21" s="15">
        <f>'[1]Horizons Competition (Master)'!A19</f>
        <v>4</v>
      </c>
      <c r="B21" s="15">
        <f>'[1]Horizons Competition (Master)'!B19</f>
        <v>5</v>
      </c>
      <c r="C21" s="16" t="str">
        <f>'[1]Horizons Competition (Master)'!C19</f>
        <v>DAYTONA BEACH</v>
      </c>
      <c r="D21" s="15">
        <f>'[1]Horizons Competition (Master)'!D19</f>
        <v>1263</v>
      </c>
      <c r="E21" s="15">
        <f>'[1]Horizons Competition (Master)'!E19</f>
        <v>4426</v>
      </c>
      <c r="F21" s="17">
        <f>'[1]Horizons Competition (Master)'!F19</f>
        <v>2350</v>
      </c>
      <c r="G21" s="17">
        <f>'[1]Horizons Competition (Master)'!G19</f>
        <v>0.53095345684591055</v>
      </c>
      <c r="H21" s="18" cm="1">
        <f t="array" ref="H21">SUMPRODUCT(($A$5:$A$122=A21)*(G21&lt;$G$5:$G$122))+1</f>
        <v>18</v>
      </c>
    </row>
    <row r="22" spans="1:8" x14ac:dyDescent="0.3">
      <c r="A22" s="18">
        <f>'[1]Horizons Competition (Master)'!A20</f>
        <v>3</v>
      </c>
      <c r="B22" s="18">
        <f>'[1]Horizons Competition (Master)'!B20</f>
        <v>7</v>
      </c>
      <c r="C22" s="28" t="str">
        <f>'[1]Horizons Competition (Master)'!C20</f>
        <v>DELAND</v>
      </c>
      <c r="D22" s="18">
        <f>'[1]Horizons Competition (Master)'!D20</f>
        <v>1126</v>
      </c>
      <c r="E22" s="18">
        <f>'[1]Horizons Competition (Master)'!E20</f>
        <v>965</v>
      </c>
      <c r="F22" s="29">
        <f>'[1]Horizons Competition (Master)'!F20</f>
        <v>2950</v>
      </c>
      <c r="G22" s="29">
        <f>'[1]Horizons Competition (Master)'!G20</f>
        <v>3.0569948186528499</v>
      </c>
      <c r="H22" s="18" cm="1">
        <f t="array" ref="H22">SUMPRODUCT(($A$5:$A$122=A22)*(G22&lt;$G$5:$G$122))+1</f>
        <v>5</v>
      </c>
    </row>
    <row r="23" spans="1:8" x14ac:dyDescent="0.3">
      <c r="A23" s="15">
        <f>'[1]Horizons Competition (Master)'!A21</f>
        <v>3</v>
      </c>
      <c r="B23" s="15">
        <f>'[1]Horizons Competition (Master)'!B21</f>
        <v>4</v>
      </c>
      <c r="C23" s="16" t="str">
        <f>'[1]Horizons Competition (Master)'!C21</f>
        <v>DUNNELLON</v>
      </c>
      <c r="D23" s="15">
        <f>'[1]Horizons Competition (Master)'!D21</f>
        <v>2308</v>
      </c>
      <c r="E23" s="15">
        <f>'[1]Horizons Competition (Master)'!E21</f>
        <v>1166</v>
      </c>
      <c r="F23" s="17">
        <f>'[1]Horizons Competition (Master)'!F21</f>
        <v>910</v>
      </c>
      <c r="G23" s="17">
        <f>'[1]Horizons Competition (Master)'!G21</f>
        <v>0.78044596912521436</v>
      </c>
      <c r="H23" s="18" cm="1">
        <f t="array" ref="H23">SUMPRODUCT(($A$5:$A$122=A23)*(G23&lt;$G$5:$G$122))+1</f>
        <v>11</v>
      </c>
    </row>
    <row r="24" spans="1:8" x14ac:dyDescent="0.3">
      <c r="A24" s="19">
        <f>'[1]Horizons Competition (Master)'!A22</f>
        <v>4</v>
      </c>
      <c r="B24" s="19">
        <f>'[1]Horizons Competition (Master)'!B22</f>
        <v>16</v>
      </c>
      <c r="C24" s="20" t="str">
        <f>'[1]Horizons Competition (Master)'!C22</f>
        <v>ENGLEWOOD</v>
      </c>
      <c r="D24" s="19">
        <f>'[1]Horizons Competition (Master)'!D22</f>
        <v>1933</v>
      </c>
      <c r="E24" s="19">
        <f>'[1]Horizons Competition (Master)'!E22</f>
        <v>14741</v>
      </c>
      <c r="F24" s="21">
        <f>'[1]Horizons Competition (Master)'!F22</f>
        <v>20616</v>
      </c>
      <c r="G24" s="21">
        <f>'[1]Horizons Competition (Master)'!G22</f>
        <v>1.3985482667390272</v>
      </c>
      <c r="H24" s="19" cm="1">
        <f t="array" ref="H24">SUMPRODUCT(($A$5:$A$122=A24)*(G24&lt;$G$5:$G$122))+1</f>
        <v>10</v>
      </c>
    </row>
    <row r="25" spans="1:8" x14ac:dyDescent="0.3">
      <c r="A25" s="19">
        <f>'[1]Horizons Competition (Master)'!A23</f>
        <v>4</v>
      </c>
      <c r="B25" s="19">
        <f>'[1]Horizons Competition (Master)'!B23</f>
        <v>19</v>
      </c>
      <c r="C25" s="20" t="str">
        <f>'[1]Horizons Competition (Master)'!C23</f>
        <v>FORT MYERS</v>
      </c>
      <c r="D25" s="19">
        <f>'[1]Horizons Competition (Master)'!D23</f>
        <v>1899</v>
      </c>
      <c r="E25" s="19">
        <f>'[1]Horizons Competition (Master)'!E23</f>
        <v>2247</v>
      </c>
      <c r="F25" s="21">
        <f>'[1]Horizons Competition (Master)'!F23</f>
        <v>500</v>
      </c>
      <c r="G25" s="21">
        <f>'[1]Horizons Competition (Master)'!G23</f>
        <v>0.22251891410769917</v>
      </c>
      <c r="H25" s="19" cm="1">
        <f t="array" ref="H25">SUMPRODUCT(($A$5:$A$122=A25)*(G25&lt;$G$5:$G$122))+1</f>
        <v>25</v>
      </c>
    </row>
    <row r="26" spans="1:8" x14ac:dyDescent="0.3">
      <c r="A26" s="15">
        <f>'[1]Horizons Competition (Master)'!A24</f>
        <v>4</v>
      </c>
      <c r="B26" s="15">
        <f>'[1]Horizons Competition (Master)'!B24</f>
        <v>18</v>
      </c>
      <c r="C26" s="16" t="str">
        <f>'[1]Horizons Competition (Master)'!C24</f>
        <v xml:space="preserve">FORT MYERS BCH </v>
      </c>
      <c r="D26" s="15">
        <f>'[1]Horizons Competition (Master)'!D24</f>
        <v>964</v>
      </c>
      <c r="E26" s="15">
        <f>'[1]Horizons Competition (Master)'!E24</f>
        <v>2552</v>
      </c>
      <c r="F26" s="17">
        <f>'[1]Horizons Competition (Master)'!F24</f>
        <v>0</v>
      </c>
      <c r="G26" s="17">
        <f>'[1]Horizons Competition (Master)'!G24</f>
        <v>0</v>
      </c>
      <c r="H26" s="18" cm="1">
        <f t="array" ref="H26">SUMPRODUCT(($A$5:$A$122=A26)*(G26&lt;$G$5:$G$122))+1</f>
        <v>29</v>
      </c>
    </row>
    <row r="27" spans="1:8" x14ac:dyDescent="0.3">
      <c r="A27" s="19">
        <f>'[1]Horizons Competition (Master)'!A25</f>
        <v>3</v>
      </c>
      <c r="B27" s="19">
        <f>'[1]Horizons Competition (Master)'!B25</f>
        <v>15</v>
      </c>
      <c r="C27" s="20" t="str">
        <f>'[1]Horizons Competition (Master)'!C25</f>
        <v>FORT PIERCE</v>
      </c>
      <c r="D27" s="19">
        <f>'[1]Horizons Competition (Master)'!D25</f>
        <v>248</v>
      </c>
      <c r="E27" s="19">
        <f>'[1]Horizons Competition (Master)'!E25</f>
        <v>1170</v>
      </c>
      <c r="F27" s="21">
        <f>'[1]Horizons Competition (Master)'!F25</f>
        <v>5406</v>
      </c>
      <c r="G27" s="21">
        <f>'[1]Horizons Competition (Master)'!G25</f>
        <v>4.6205128205128201</v>
      </c>
      <c r="H27" s="19" cm="1">
        <f t="array" ref="H27">SUMPRODUCT(($A$5:$A$122=A27)*(G27&lt;$G$5:$G$122))+1</f>
        <v>3</v>
      </c>
    </row>
    <row r="28" spans="1:8" x14ac:dyDescent="0.3">
      <c r="A28" s="22">
        <f>'[1]Horizons Competition (Master)'!A26</f>
        <v>2</v>
      </c>
      <c r="B28" s="22">
        <f>'[1]Horizons Competition (Master)'!B26</f>
        <v>1</v>
      </c>
      <c r="C28" s="23" t="str">
        <f>'[1]Horizons Competition (Master)'!C26</f>
        <v>FORT WALTON BEACH</v>
      </c>
      <c r="D28" s="22">
        <f>'[1]Horizons Competition (Master)'!D26</f>
        <v>2193</v>
      </c>
      <c r="E28" s="22">
        <f>'[1]Horizons Competition (Master)'!E26</f>
        <v>785</v>
      </c>
      <c r="F28" s="24">
        <f>'[1]Horizons Competition (Master)'!F26</f>
        <v>16800</v>
      </c>
      <c r="G28" s="24">
        <f>'[1]Horizons Competition (Master)'!G26</f>
        <v>21.401273885350317</v>
      </c>
      <c r="H28" s="22" cm="1">
        <f t="array" ref="H28">SUMPRODUCT(($A$5:$A$122=A28)*(G28&lt;$G$5:$G$122))+1</f>
        <v>1</v>
      </c>
    </row>
    <row r="29" spans="1:8" x14ac:dyDescent="0.3">
      <c r="A29" s="25">
        <f>'[1]Horizons Competition (Master)'!A27</f>
        <v>3</v>
      </c>
      <c r="B29" s="25">
        <f>'[1]Horizons Competition (Master)'!B27</f>
        <v>7</v>
      </c>
      <c r="C29" s="26" t="str">
        <f>'[1]Horizons Competition (Master)'!C27</f>
        <v>FOUR TOWNES</v>
      </c>
      <c r="D29" s="25">
        <f>'[1]Horizons Competition (Master)'!D27</f>
        <v>655</v>
      </c>
      <c r="E29" s="25">
        <f>'[1]Horizons Competition (Master)'!E27</f>
        <v>1253</v>
      </c>
      <c r="F29" s="27">
        <f>'[1]Horizons Competition (Master)'!F27</f>
        <v>200</v>
      </c>
      <c r="G29" s="27">
        <f>'[1]Horizons Competition (Master)'!G27</f>
        <v>0.15961691939345571</v>
      </c>
      <c r="H29" s="25" cm="1">
        <f t="array" ref="H29">SUMPRODUCT(($A$5:$A$122=A29)*(G29&lt;$G$5:$G$122))+1</f>
        <v>23</v>
      </c>
    </row>
    <row r="30" spans="1:8" x14ac:dyDescent="0.3">
      <c r="A30" s="25">
        <f>'[1]Horizons Competition (Master)'!A28</f>
        <v>1</v>
      </c>
      <c r="B30" s="25">
        <f>'[1]Horizons Competition (Master)'!B28</f>
        <v>20</v>
      </c>
      <c r="C30" s="26" t="str">
        <f>'[1]Horizons Competition (Master)'!C28</f>
        <v>GOLDEN GATE</v>
      </c>
      <c r="D30" s="25">
        <f>'[1]Horizons Competition (Master)'!D28</f>
        <v>1654</v>
      </c>
      <c r="E30" s="25">
        <f>'[1]Horizons Competition (Master)'!E28</f>
        <v>177</v>
      </c>
      <c r="F30" s="27">
        <f>'[1]Horizons Competition (Master)'!F28</f>
        <v>600</v>
      </c>
      <c r="G30" s="27">
        <f>'[1]Horizons Competition (Master)'!G28</f>
        <v>3.3898305084745761</v>
      </c>
      <c r="H30" s="25" cm="1">
        <f t="array" ref="H30">SUMPRODUCT(($A$5:$A$122=A30)*(G30&lt;$G$5:$G$122))+1</f>
        <v>5</v>
      </c>
    </row>
    <row r="31" spans="1:8" x14ac:dyDescent="0.3">
      <c r="A31" s="22">
        <f>'[1]Horizons Competition (Master)'!A29</f>
        <v>3</v>
      </c>
      <c r="B31" s="22">
        <f>'[1]Horizons Competition (Master)'!B29</f>
        <v>6</v>
      </c>
      <c r="C31" s="23" t="str">
        <f>'[1]Horizons Competition (Master)'!C29</f>
        <v>GOLDEN TRIANGLE</v>
      </c>
      <c r="D31" s="22">
        <f>'[1]Horizons Competition (Master)'!D29</f>
        <v>874</v>
      </c>
      <c r="E31" s="22">
        <f>'[1]Horizons Competition (Master)'!E29</f>
        <v>1041</v>
      </c>
      <c r="F31" s="24">
        <f>'[1]Horizons Competition (Master)'!F29</f>
        <v>0</v>
      </c>
      <c r="G31" s="24">
        <f>'[1]Horizons Competition (Master)'!G29</f>
        <v>0</v>
      </c>
      <c r="H31" s="22" cm="1">
        <f t="array" ref="H31">SUMPRODUCT(($A$5:$A$122=A31)*(G31&lt;$G$5:$G$122))+1</f>
        <v>27</v>
      </c>
    </row>
    <row r="32" spans="1:8" x14ac:dyDescent="0.3">
      <c r="A32" s="19">
        <f>'[1]Horizons Competition (Master)'!A30</f>
        <v>4</v>
      </c>
      <c r="B32" s="19">
        <f>'[1]Horizons Competition (Master)'!B30</f>
        <v>16</v>
      </c>
      <c r="C32" s="20" t="str">
        <f>'[1]Horizons Competition (Master)'!C30</f>
        <v>GULF COVE</v>
      </c>
      <c r="D32" s="19">
        <f>'[1]Horizons Competition (Master)'!D30</f>
        <v>2554</v>
      </c>
      <c r="E32" s="19">
        <f>'[1]Horizons Competition (Master)'!E30</f>
        <v>3219</v>
      </c>
      <c r="F32" s="21">
        <f>'[1]Horizons Competition (Master)'!F30</f>
        <v>4000</v>
      </c>
      <c r="G32" s="21">
        <f>'[1]Horizons Competition (Master)'!G30</f>
        <v>1.2426219322771046</v>
      </c>
      <c r="H32" s="19" cm="1">
        <f t="array" ref="H32">SUMPRODUCT(($A$5:$A$122=A32)*(G32&lt;$G$5:$G$122))+1</f>
        <v>11</v>
      </c>
    </row>
    <row r="33" spans="1:8" x14ac:dyDescent="0.3">
      <c r="A33" s="19">
        <f>'[1]Horizons Competition (Master)'!A31</f>
        <v>4</v>
      </c>
      <c r="B33" s="19">
        <f>'[1]Horizons Competition (Master)'!B31</f>
        <v>13</v>
      </c>
      <c r="C33" s="20" t="str">
        <f>'[1]Horizons Competition (Master)'!C31</f>
        <v>GULF GATE</v>
      </c>
      <c r="D33" s="19">
        <f>'[1]Horizons Competition (Master)'!D31</f>
        <v>608</v>
      </c>
      <c r="E33" s="19">
        <f>'[1]Horizons Competition (Master)'!E31</f>
        <v>1461</v>
      </c>
      <c r="F33" s="21">
        <f>'[1]Horizons Competition (Master)'!F31</f>
        <v>500</v>
      </c>
      <c r="G33" s="21">
        <f>'[1]Horizons Competition (Master)'!G31</f>
        <v>0.34223134839151265</v>
      </c>
      <c r="H33" s="19" cm="1">
        <f t="array" ref="H33">SUMPRODUCT(($A$5:$A$122=A33)*(G33&lt;$G$5:$G$122))+1</f>
        <v>21</v>
      </c>
    </row>
    <row r="34" spans="1:8" x14ac:dyDescent="0.3">
      <c r="A34" s="25">
        <f>'[1]Horizons Competition (Master)'!A32</f>
        <v>1</v>
      </c>
      <c r="B34" s="25">
        <f>'[1]Horizons Competition (Master)'!B32</f>
        <v>12</v>
      </c>
      <c r="C34" s="26" t="str">
        <f>'[1]Horizons Competition (Master)'!C32</f>
        <v>HAINES CITY</v>
      </c>
      <c r="D34" s="25">
        <f>'[1]Horizons Competition (Master)'!D32</f>
        <v>2083</v>
      </c>
      <c r="E34" s="25">
        <f>'[1]Horizons Competition (Master)'!E32</f>
        <v>612</v>
      </c>
      <c r="F34" s="27">
        <f>'[1]Horizons Competition (Master)'!F32</f>
        <v>3100</v>
      </c>
      <c r="G34" s="27">
        <f>'[1]Horizons Competition (Master)'!G32</f>
        <v>5.0653594771241828</v>
      </c>
      <c r="H34" s="25" cm="1">
        <f t="array" ref="H34">SUMPRODUCT(($A$5:$A$122=A34)*(G34&lt;$G$5:$G$122))+1</f>
        <v>3</v>
      </c>
    </row>
    <row r="35" spans="1:8" x14ac:dyDescent="0.3">
      <c r="A35" s="25">
        <f>'[1]Horizons Competition (Master)'!A33</f>
        <v>1</v>
      </c>
      <c r="B35" s="25">
        <f>'[1]Horizons Competition (Master)'!B33</f>
        <v>5</v>
      </c>
      <c r="C35" s="26" t="str">
        <f>'[1]Horizons Competition (Master)'!C33</f>
        <v>HALIFAX RIVER</v>
      </c>
      <c r="D35" s="25">
        <f>'[1]Horizons Competition (Master)'!D33</f>
        <v>2516</v>
      </c>
      <c r="E35" s="25">
        <f>'[1]Horizons Competition (Master)'!E33</f>
        <v>520</v>
      </c>
      <c r="F35" s="27">
        <f>'[1]Horizons Competition (Master)'!F33</f>
        <v>0</v>
      </c>
      <c r="G35" s="27">
        <f>'[1]Horizons Competition (Master)'!G33</f>
        <v>0</v>
      </c>
      <c r="H35" s="25" cm="1">
        <f t="array" ref="H35">SUMPRODUCT(($A$5:$A$122=A35)*(G35&lt;$G$5:$G$122))+1</f>
        <v>23</v>
      </c>
    </row>
    <row r="36" spans="1:8" x14ac:dyDescent="0.3">
      <c r="A36" s="15">
        <f>'[1]Horizons Competition (Master)'!A34</f>
        <v>2</v>
      </c>
      <c r="B36" s="15">
        <f>'[1]Horizons Competition (Master)'!B34</f>
        <v>14</v>
      </c>
      <c r="C36" s="16" t="str">
        <f>'[1]Horizons Competition (Master)'!C34</f>
        <v>HIGHLANDS CO</v>
      </c>
      <c r="D36" s="15">
        <f>'[1]Horizons Competition (Master)'!D34</f>
        <v>2494</v>
      </c>
      <c r="E36" s="15">
        <f>'[1]Horizons Competition (Master)'!E34</f>
        <v>893</v>
      </c>
      <c r="F36" s="17">
        <f>'[1]Horizons Competition (Master)'!F34</f>
        <v>100</v>
      </c>
      <c r="G36" s="17">
        <f>'[1]Horizons Competition (Master)'!G34</f>
        <v>0.11198208286674133</v>
      </c>
      <c r="H36" s="18" cm="1">
        <f t="array" ref="H36">SUMPRODUCT(($A$5:$A$122=A36)*(G36&lt;$G$5:$G$122))+1</f>
        <v>18</v>
      </c>
    </row>
    <row r="37" spans="1:8" x14ac:dyDescent="0.3">
      <c r="A37" s="15">
        <f>'[1]Horizons Competition (Master)'!A35</f>
        <v>2</v>
      </c>
      <c r="B37" s="15">
        <f>'[1]Horizons Competition (Master)'!B35</f>
        <v>11</v>
      </c>
      <c r="C37" s="16" t="str">
        <f>'[1]Horizons Competition (Master)'!C35</f>
        <v>INTERBAY-TAMPA</v>
      </c>
      <c r="D37" s="15">
        <f>'[1]Horizons Competition (Master)'!D35</f>
        <v>912</v>
      </c>
      <c r="E37" s="15">
        <f>'[1]Horizons Competition (Master)'!E35</f>
        <v>882</v>
      </c>
      <c r="F37" s="17">
        <f>'[1]Horizons Competition (Master)'!F35</f>
        <v>800</v>
      </c>
      <c r="G37" s="17">
        <f>'[1]Horizons Competition (Master)'!G35</f>
        <v>0.90702947845804993</v>
      </c>
      <c r="H37" s="18" cm="1">
        <f t="array" ref="H37">SUMPRODUCT(($A$5:$A$122=A37)*(G37&lt;$G$5:$G$122))+1</f>
        <v>7</v>
      </c>
    </row>
    <row r="38" spans="1:8" x14ac:dyDescent="0.3">
      <c r="A38" s="15">
        <f>'[1]Horizons Competition (Master)'!A36</f>
        <v>3</v>
      </c>
      <c r="B38" s="15">
        <f>'[1]Horizons Competition (Master)'!B36</f>
        <v>4</v>
      </c>
      <c r="C38" s="16" t="str">
        <f>'[1]Horizons Competition (Master)'!C36</f>
        <v>INVERNESS</v>
      </c>
      <c r="D38" s="15">
        <f>'[1]Horizons Competition (Master)'!D36</f>
        <v>2112</v>
      </c>
      <c r="E38" s="15">
        <f>'[1]Horizons Competition (Master)'!E36</f>
        <v>1271</v>
      </c>
      <c r="F38" s="17">
        <f>'[1]Horizons Competition (Master)'!F36</f>
        <v>800</v>
      </c>
      <c r="G38" s="17">
        <f>'[1]Horizons Competition (Master)'!G36</f>
        <v>0.6294256490952006</v>
      </c>
      <c r="H38" s="18" cm="1">
        <f t="array" ref="H38">SUMPRODUCT(($A$5:$A$122=A38)*(G38&lt;$G$5:$G$122))+1</f>
        <v>15</v>
      </c>
    </row>
    <row r="39" spans="1:8" x14ac:dyDescent="0.3">
      <c r="A39" s="25">
        <f>'[1]Horizons Competition (Master)'!A37</f>
        <v>3</v>
      </c>
      <c r="B39" s="25">
        <f>'[1]Horizons Competition (Master)'!B37</f>
        <v>23</v>
      </c>
      <c r="C39" s="26" t="str">
        <f>'[1]Horizons Competition (Master)'!C37</f>
        <v>ISLAMORADA</v>
      </c>
      <c r="D39" s="25">
        <f>'[1]Horizons Competition (Master)'!D37</f>
        <v>2151</v>
      </c>
      <c r="E39" s="25">
        <f>'[1]Horizons Competition (Master)'!E37</f>
        <v>1375</v>
      </c>
      <c r="F39" s="27">
        <f>'[1]Horizons Competition (Master)'!F37</f>
        <v>450</v>
      </c>
      <c r="G39" s="27">
        <f>'[1]Horizons Competition (Master)'!G37</f>
        <v>0.32727272727272727</v>
      </c>
      <c r="H39" s="25" cm="1">
        <f t="array" ref="H39">SUMPRODUCT(($A$5:$A$122=A39)*(G39&lt;$G$5:$G$122))+1</f>
        <v>21</v>
      </c>
    </row>
    <row r="40" spans="1:8" x14ac:dyDescent="0.3">
      <c r="A40" s="15">
        <f>'[1]Horizons Competition (Master)'!A38</f>
        <v>1</v>
      </c>
      <c r="B40" s="15">
        <f>'[1]Horizons Competition (Master)'!B38</f>
        <v>3</v>
      </c>
      <c r="C40" s="16" t="str">
        <f>'[1]Horizons Competition (Master)'!C38</f>
        <v>JACKSONVILLE</v>
      </c>
      <c r="D40" s="15">
        <f>'[1]Horizons Competition (Master)'!D38</f>
        <v>455</v>
      </c>
      <c r="E40" s="15">
        <f>'[1]Horizons Competition (Master)'!E38</f>
        <v>533</v>
      </c>
      <c r="F40" s="17">
        <f>'[1]Horizons Competition (Master)'!F38</f>
        <v>2800</v>
      </c>
      <c r="G40" s="17">
        <f>'[1]Horizons Competition (Master)'!G38</f>
        <v>5.2532833020637897</v>
      </c>
      <c r="H40" s="18" cm="1">
        <f t="array" ref="H40">SUMPRODUCT(($A$5:$A$122=A40)*(G40&lt;$G$5:$G$122))+1</f>
        <v>2</v>
      </c>
    </row>
    <row r="41" spans="1:8" x14ac:dyDescent="0.3">
      <c r="A41" s="15">
        <f>'[1]Horizons Competition (Master)'!A39</f>
        <v>3</v>
      </c>
      <c r="B41" s="15">
        <f>'[1]Horizons Competition (Master)'!B39</f>
        <v>3</v>
      </c>
      <c r="C41" s="16" t="str">
        <f>'[1]Horizons Competition (Master)'!C39</f>
        <v xml:space="preserve">JACKSONVILLE BEACH </v>
      </c>
      <c r="D41" s="15">
        <f>'[1]Horizons Competition (Master)'!D39</f>
        <v>1558</v>
      </c>
      <c r="E41" s="15">
        <f>'[1]Horizons Competition (Master)'!E39</f>
        <v>955</v>
      </c>
      <c r="F41" s="17">
        <f>'[1]Horizons Competition (Master)'!F39</f>
        <v>700</v>
      </c>
      <c r="G41" s="17">
        <f>'[1]Horizons Competition (Master)'!G39</f>
        <v>0.73298429319371727</v>
      </c>
      <c r="H41" s="18" cm="1">
        <f t="array" ref="H41">SUMPRODUCT(($A$5:$A$122=A41)*(G41&lt;$G$5:$G$122))+1</f>
        <v>14</v>
      </c>
    </row>
    <row r="42" spans="1:8" x14ac:dyDescent="0.3">
      <c r="A42" s="19">
        <f>'[1]Horizons Competition (Master)'!A40</f>
        <v>1</v>
      </c>
      <c r="B42" s="19">
        <f>'[1]Horizons Competition (Master)'!B40</f>
        <v>15</v>
      </c>
      <c r="C42" s="20" t="str">
        <f>'[1]Horizons Competition (Master)'!C40</f>
        <v xml:space="preserve">JENSEN BEACH </v>
      </c>
      <c r="D42" s="19">
        <f>'[1]Horizons Competition (Master)'!D40</f>
        <v>1690</v>
      </c>
      <c r="E42" s="19">
        <f>'[1]Horizons Competition (Master)'!E40</f>
        <v>455</v>
      </c>
      <c r="F42" s="21">
        <f>'[1]Horizons Competition (Master)'!F40</f>
        <v>100</v>
      </c>
      <c r="G42" s="21">
        <f>'[1]Horizons Competition (Master)'!G40</f>
        <v>0.21978021978021978</v>
      </c>
      <c r="H42" s="19" cm="1">
        <f t="array" ref="H42">SUMPRODUCT(($A$5:$A$122=A42)*(G42&lt;$G$5:$G$122))+1</f>
        <v>19</v>
      </c>
    </row>
    <row r="43" spans="1:8" x14ac:dyDescent="0.3">
      <c r="A43" s="19">
        <f>'[1]Horizons Competition (Master)'!A41</f>
        <v>4</v>
      </c>
      <c r="B43" s="19">
        <f>'[1]Horizons Competition (Master)'!B41</f>
        <v>17</v>
      </c>
      <c r="C43" s="20" t="str">
        <f>'[1]Horizons Competition (Master)'!C41</f>
        <v xml:space="preserve">JUPITER-TEQUESTA  </v>
      </c>
      <c r="D43" s="19">
        <f>'[1]Horizons Competition (Master)'!D41</f>
        <v>2237</v>
      </c>
      <c r="E43" s="19">
        <f>'[1]Horizons Competition (Master)'!E41</f>
        <v>2327</v>
      </c>
      <c r="F43" s="21">
        <f>'[1]Horizons Competition (Master)'!F41</f>
        <v>0</v>
      </c>
      <c r="G43" s="21">
        <f>'[1]Horizons Competition (Master)'!G41</f>
        <v>0</v>
      </c>
      <c r="H43" s="19" cm="1">
        <f t="array" ref="H43">SUMPRODUCT(($A$5:$A$122=A43)*(G43&lt;$G$5:$G$122))+1</f>
        <v>29</v>
      </c>
    </row>
    <row r="44" spans="1:8" x14ac:dyDescent="0.3">
      <c r="A44" s="25">
        <f>'[1]Horizons Competition (Master)'!A42</f>
        <v>2</v>
      </c>
      <c r="B44" s="25">
        <f>'[1]Horizons Competition (Master)'!B42</f>
        <v>23</v>
      </c>
      <c r="C44" s="26" t="str">
        <f>'[1]Horizons Competition (Master)'!C42</f>
        <v>KEY LARGO</v>
      </c>
      <c r="D44" s="25">
        <f>'[1]Horizons Competition (Master)'!D42</f>
        <v>2287</v>
      </c>
      <c r="E44" s="25">
        <f>'[1]Horizons Competition (Master)'!E42</f>
        <v>688</v>
      </c>
      <c r="F44" s="27">
        <f>'[1]Horizons Competition (Master)'!F42</f>
        <v>300</v>
      </c>
      <c r="G44" s="27">
        <f>'[1]Horizons Competition (Master)'!G42</f>
        <v>0.43604651162790697</v>
      </c>
      <c r="H44" s="25" cm="1">
        <f t="array" ref="H44">SUMPRODUCT(($A$5:$A$122=A44)*(G44&lt;$G$5:$G$122))+1</f>
        <v>13</v>
      </c>
    </row>
    <row r="45" spans="1:8" x14ac:dyDescent="0.3">
      <c r="A45" s="19">
        <f>'[1]Horizons Competition (Master)'!A43</f>
        <v>3</v>
      </c>
      <c r="B45" s="19">
        <f>'[1]Horizons Competition (Master)'!B43</f>
        <v>23</v>
      </c>
      <c r="C45" s="20" t="str">
        <f>'[1]Horizons Competition (Master)'!C43</f>
        <v>KEY WEST</v>
      </c>
      <c r="D45" s="19">
        <f>'[1]Horizons Competition (Master)'!D43</f>
        <v>1760</v>
      </c>
      <c r="E45" s="19">
        <f>'[1]Horizons Competition (Master)'!E43</f>
        <v>1072</v>
      </c>
      <c r="F45" s="21">
        <f>'[1]Horizons Competition (Master)'!F43</f>
        <v>500</v>
      </c>
      <c r="G45" s="21">
        <f>'[1]Horizons Competition (Master)'!G43</f>
        <v>0.46641791044776121</v>
      </c>
      <c r="H45" s="19" cm="1">
        <f t="array" ref="H45">SUMPRODUCT(($A$5:$A$122=A45)*(G45&lt;$G$5:$G$122))+1</f>
        <v>19</v>
      </c>
    </row>
    <row r="46" spans="1:8" x14ac:dyDescent="0.3">
      <c r="A46" s="15">
        <f>'[1]Horizons Competition (Master)'!A44</f>
        <v>1</v>
      </c>
      <c r="B46" s="15">
        <f>'[1]Horizons Competition (Master)'!B44</f>
        <v>3</v>
      </c>
      <c r="C46" s="16" t="str">
        <f>'[1]Horizons Competition (Master)'!C44</f>
        <v>KINGS BAY, GA</v>
      </c>
      <c r="D46" s="15">
        <f>'[1]Horizons Competition (Master)'!D44</f>
        <v>2418</v>
      </c>
      <c r="E46" s="15">
        <f>'[1]Horizons Competition (Master)'!E44</f>
        <v>113</v>
      </c>
      <c r="F46" s="17">
        <f>'[1]Horizons Competition (Master)'!F44</f>
        <v>400</v>
      </c>
      <c r="G46" s="17">
        <f>'[1]Horizons Competition (Master)'!G44</f>
        <v>3.5398230088495577</v>
      </c>
      <c r="H46" s="18" cm="1">
        <f t="array" ref="H46">SUMPRODUCT(($A$5:$A$122=A46)*(G46&lt;$G$5:$G$122))+1</f>
        <v>4</v>
      </c>
    </row>
    <row r="47" spans="1:8" x14ac:dyDescent="0.3">
      <c r="A47" s="25">
        <f>'[1]Horizons Competition (Master)'!A45</f>
        <v>1</v>
      </c>
      <c r="B47" s="25">
        <f>'[1]Horizons Competition (Master)'!B45</f>
        <v>6</v>
      </c>
      <c r="C47" s="26" t="str">
        <f>'[1]Horizons Competition (Master)'!C45</f>
        <v>KISSIMMEE</v>
      </c>
      <c r="D47" s="25">
        <f>'[1]Horizons Competition (Master)'!D45</f>
        <v>2056</v>
      </c>
      <c r="E47" s="25">
        <f>'[1]Horizons Competition (Master)'!E45</f>
        <v>208</v>
      </c>
      <c r="F47" s="27">
        <f>'[1]Horizons Competition (Master)'!F45</f>
        <v>110</v>
      </c>
      <c r="G47" s="27">
        <f>'[1]Horizons Competition (Master)'!G45</f>
        <v>0.52884615384615385</v>
      </c>
      <c r="H47" s="25" cm="1">
        <f t="array" ref="H47">SUMPRODUCT(($A$5:$A$122=A47)*(G47&lt;$G$5:$G$122))+1</f>
        <v>15</v>
      </c>
    </row>
    <row r="48" spans="1:8" x14ac:dyDescent="0.3">
      <c r="A48" s="25">
        <f>'[1]Horizons Competition (Master)'!A46</f>
        <v>1</v>
      </c>
      <c r="B48" s="25">
        <f>'[1]Horizons Competition (Master)'!B46</f>
        <v>19</v>
      </c>
      <c r="C48" s="26" t="str">
        <f>'[1]Horizons Competition (Master)'!C46</f>
        <v>LA BELLE</v>
      </c>
      <c r="D48" s="25">
        <f>'[1]Horizons Competition (Master)'!D46</f>
        <v>2398</v>
      </c>
      <c r="E48" s="25">
        <f>'[1]Horizons Competition (Master)'!E46</f>
        <v>600</v>
      </c>
      <c r="F48" s="27">
        <f>'[1]Horizons Competition (Master)'!F46</f>
        <v>0</v>
      </c>
      <c r="G48" s="27">
        <f>'[1]Horizons Competition (Master)'!G46</f>
        <v>0</v>
      </c>
      <c r="H48" s="25" cm="1">
        <f t="array" ref="H48">SUMPRODUCT(($A$5:$A$122=A48)*(G48&lt;$G$5:$G$122))+1</f>
        <v>23</v>
      </c>
    </row>
    <row r="49" spans="1:8" x14ac:dyDescent="0.3">
      <c r="A49" s="22">
        <f>'[1]Horizons Competition (Master)'!A47</f>
        <v>2</v>
      </c>
      <c r="B49" s="22">
        <f>'[1]Horizons Competition (Master)'!B47</f>
        <v>2</v>
      </c>
      <c r="C49" s="23" t="str">
        <f>'[1]Horizons Competition (Master)'!C47</f>
        <v>LAKE CITY</v>
      </c>
      <c r="D49" s="22">
        <f>'[1]Horizons Competition (Master)'!D47</f>
        <v>624</v>
      </c>
      <c r="E49" s="22">
        <f>'[1]Horizons Competition (Master)'!E47</f>
        <v>863</v>
      </c>
      <c r="F49" s="24">
        <f>'[1]Horizons Competition (Master)'!F47</f>
        <v>1100</v>
      </c>
      <c r="G49" s="24">
        <f>'[1]Horizons Competition (Master)'!G47</f>
        <v>1.2746234067207416</v>
      </c>
      <c r="H49" s="22" cm="1">
        <f t="array" ref="H49">SUMPRODUCT(($A$5:$A$122=A49)*(G49&lt;$G$5:$G$122))+1</f>
        <v>6</v>
      </c>
    </row>
    <row r="50" spans="1:8" x14ac:dyDescent="0.3">
      <c r="A50" s="18">
        <f>'[1]Horizons Competition (Master)'!A48</f>
        <v>3</v>
      </c>
      <c r="B50" s="18">
        <f>'[1]Horizons Competition (Master)'!B48</f>
        <v>14</v>
      </c>
      <c r="C50" s="28" t="str">
        <f>'[1]Horizons Competition (Master)'!C48</f>
        <v>LAKE PLACID</v>
      </c>
      <c r="D50" s="18">
        <f>'[1]Horizons Competition (Master)'!D48</f>
        <v>2374</v>
      </c>
      <c r="E50" s="18">
        <f>'[1]Horizons Competition (Master)'!E48</f>
        <v>1283</v>
      </c>
      <c r="F50" s="29">
        <f>'[1]Horizons Competition (Master)'!F48</f>
        <v>0</v>
      </c>
      <c r="G50" s="29">
        <f>'[1]Horizons Competition (Master)'!G48</f>
        <v>0</v>
      </c>
      <c r="H50" s="18" cm="1">
        <f t="array" ref="H50">SUMPRODUCT(($A$5:$A$122=A50)*(G50&lt;$G$5:$G$122))+1</f>
        <v>27</v>
      </c>
    </row>
    <row r="51" spans="1:8" x14ac:dyDescent="0.3">
      <c r="A51" s="19">
        <f>'[1]Horizons Competition (Master)'!A49</f>
        <v>4</v>
      </c>
      <c r="B51" s="19">
        <f>'[1]Horizons Competition (Master)'!B49</f>
        <v>2</v>
      </c>
      <c r="C51" s="20" t="str">
        <f>'[1]Horizons Competition (Master)'!C49</f>
        <v>LAKE SHORE</v>
      </c>
      <c r="D51" s="19">
        <f>'[1]Horizons Competition (Master)'!D49</f>
        <v>2020</v>
      </c>
      <c r="E51" s="19">
        <f>'[1]Horizons Competition (Master)'!E49</f>
        <v>1500</v>
      </c>
      <c r="F51" s="21">
        <f>'[1]Horizons Competition (Master)'!F49</f>
        <v>0</v>
      </c>
      <c r="G51" s="21">
        <f>'[1]Horizons Competition (Master)'!G49</f>
        <v>0</v>
      </c>
      <c r="H51" s="19" cm="1">
        <f t="array" ref="H51">SUMPRODUCT(($A$5:$A$122=A51)*(G51&lt;$G$5:$G$122))+1</f>
        <v>29</v>
      </c>
    </row>
    <row r="52" spans="1:8" x14ac:dyDescent="0.3">
      <c r="A52" s="22">
        <f>'[1]Horizons Competition (Master)'!A50</f>
        <v>3</v>
      </c>
      <c r="B52" s="22">
        <f>'[1]Horizons Competition (Master)'!B50</f>
        <v>12</v>
      </c>
      <c r="C52" s="23" t="str">
        <f>'[1]Horizons Competition (Master)'!C50</f>
        <v>LAKE WALES</v>
      </c>
      <c r="D52" s="22">
        <f>'[1]Horizons Competition (Master)'!D50</f>
        <v>2391</v>
      </c>
      <c r="E52" s="22">
        <f>'[1]Horizons Competition (Master)'!E50</f>
        <v>1014</v>
      </c>
      <c r="F52" s="24">
        <f>'[1]Horizons Competition (Master)'!F50</f>
        <v>750</v>
      </c>
      <c r="G52" s="24">
        <f>'[1]Horizons Competition (Master)'!G50</f>
        <v>0.73964497041420119</v>
      </c>
      <c r="H52" s="22" cm="1">
        <f t="array" ref="H52">SUMPRODUCT(($A$5:$A$122=A52)*(G52&lt;$G$5:$G$122))+1</f>
        <v>13</v>
      </c>
    </row>
    <row r="53" spans="1:8" x14ac:dyDescent="0.3">
      <c r="A53" s="25">
        <f>'[1]Horizons Competition (Master)'!A51</f>
        <v>2</v>
      </c>
      <c r="B53" s="25">
        <f>'[1]Horizons Competition (Master)'!B51</f>
        <v>17</v>
      </c>
      <c r="C53" s="26" t="str">
        <f>'[1]Horizons Competition (Master)'!C51</f>
        <v>LAKE WORTH</v>
      </c>
      <c r="D53" s="25">
        <f>'[1]Horizons Competition (Master)'!D51</f>
        <v>994</v>
      </c>
      <c r="E53" s="25">
        <f>'[1]Horizons Competition (Master)'!E51</f>
        <v>769</v>
      </c>
      <c r="F53" s="27">
        <f>'[1]Horizons Competition (Master)'!F51</f>
        <v>100</v>
      </c>
      <c r="G53" s="27">
        <f>'[1]Horizons Competition (Master)'!G51</f>
        <v>0.13003901170351106</v>
      </c>
      <c r="H53" s="25" cm="1">
        <f t="array" ref="H53">SUMPRODUCT(($A$5:$A$122=A53)*(G53&lt;$G$5:$G$122))+1</f>
        <v>17</v>
      </c>
    </row>
    <row r="54" spans="1:8" x14ac:dyDescent="0.3">
      <c r="A54" s="22">
        <f>'[1]Horizons Competition (Master)'!A52</f>
        <v>3</v>
      </c>
      <c r="B54" s="22">
        <f>'[1]Horizons Competition (Master)'!B52</f>
        <v>8</v>
      </c>
      <c r="C54" s="23" t="str">
        <f>'[1]Horizons Competition (Master)'!C52</f>
        <v>LAND O' LAKES</v>
      </c>
      <c r="D54" s="22">
        <f>'[1]Horizons Competition (Master)'!D52</f>
        <v>1903</v>
      </c>
      <c r="E54" s="22">
        <f>'[1]Horizons Competition (Master)'!E52</f>
        <v>1004</v>
      </c>
      <c r="F54" s="24">
        <f>'[1]Horizons Competition (Master)'!F52</f>
        <v>2100</v>
      </c>
      <c r="G54" s="24">
        <f>'[1]Horizons Competition (Master)'!G52</f>
        <v>2.0916334661354581</v>
      </c>
      <c r="H54" s="22" cm="1">
        <f t="array" ref="H54">SUMPRODUCT(($A$5:$A$122=A54)*(G54&lt;$G$5:$G$122))+1</f>
        <v>6</v>
      </c>
    </row>
    <row r="55" spans="1:8" x14ac:dyDescent="0.3">
      <c r="A55" s="25">
        <f>'[1]Horizons Competition (Master)'!A53</f>
        <v>1</v>
      </c>
      <c r="B55" s="25">
        <f>'[1]Horizons Competition (Master)'!B53</f>
        <v>10</v>
      </c>
      <c r="C55" s="26" t="str">
        <f>'[1]Horizons Competition (Master)'!C53</f>
        <v>LARGO</v>
      </c>
      <c r="D55" s="25">
        <f>'[1]Horizons Competition (Master)'!D53</f>
        <v>2205</v>
      </c>
      <c r="E55" s="25">
        <f>'[1]Horizons Competition (Master)'!E53</f>
        <v>602</v>
      </c>
      <c r="F55" s="27">
        <f>'[1]Horizons Competition (Master)'!F53</f>
        <v>400</v>
      </c>
      <c r="G55" s="27">
        <f>'[1]Horizons Competition (Master)'!G53</f>
        <v>0.66445182724252494</v>
      </c>
      <c r="H55" s="25" cm="1">
        <f t="array" ref="H55">SUMPRODUCT(($A$5:$A$122=A55)*(G55&lt;$G$5:$G$122))+1</f>
        <v>13</v>
      </c>
    </row>
    <row r="56" spans="1:8" x14ac:dyDescent="0.3">
      <c r="A56" s="15">
        <f>'[1]Horizons Competition (Master)'!A54</f>
        <v>1</v>
      </c>
      <c r="B56" s="15">
        <f>'[1]Horizons Competition (Master)'!B54</f>
        <v>19</v>
      </c>
      <c r="C56" s="16" t="str">
        <f>'[1]Horizons Competition (Master)'!C54</f>
        <v>LEHIGH ACRES</v>
      </c>
      <c r="D56" s="15">
        <f>'[1]Horizons Competition (Master)'!D54</f>
        <v>2266</v>
      </c>
      <c r="E56" s="15">
        <f>'[1]Horizons Competition (Master)'!E54</f>
        <v>524</v>
      </c>
      <c r="F56" s="17">
        <f>'[1]Horizons Competition (Master)'!F54</f>
        <v>100</v>
      </c>
      <c r="G56" s="17">
        <f>'[1]Horizons Competition (Master)'!G54</f>
        <v>0.19083969465648856</v>
      </c>
      <c r="H56" s="18" cm="1">
        <f t="array" ref="H56">SUMPRODUCT(($A$5:$A$122=A56)*(G56&lt;$G$5:$G$122))+1</f>
        <v>22</v>
      </c>
    </row>
    <row r="57" spans="1:8" x14ac:dyDescent="0.3">
      <c r="A57" s="19">
        <f>'[1]Horizons Competition (Master)'!A55</f>
        <v>1</v>
      </c>
      <c r="B57" s="19">
        <f>'[1]Horizons Competition (Master)'!B55</f>
        <v>22</v>
      </c>
      <c r="C57" s="20" t="str">
        <f>'[1]Horizons Competition (Master)'!C55</f>
        <v>LEISURE CITY</v>
      </c>
      <c r="D57" s="19">
        <f>'[1]Horizons Competition (Master)'!D55</f>
        <v>2258</v>
      </c>
      <c r="E57" s="19">
        <f>'[1]Horizons Competition (Master)'!E55</f>
        <v>603</v>
      </c>
      <c r="F57" s="21">
        <f>'[1]Horizons Competition (Master)'!F55</f>
        <v>1114</v>
      </c>
      <c r="G57" s="21">
        <f>'[1]Horizons Competition (Master)'!G55</f>
        <v>1.8474295190713101</v>
      </c>
      <c r="H57" s="19" cm="1">
        <f t="array" ref="H57">SUMPRODUCT(($A$5:$A$122=A57)*(G57&lt;$G$5:$G$122))+1</f>
        <v>11</v>
      </c>
    </row>
    <row r="58" spans="1:8" x14ac:dyDescent="0.3">
      <c r="A58" s="22">
        <f>'[1]Horizons Competition (Master)'!A56</f>
        <v>1</v>
      </c>
      <c r="B58" s="22">
        <f>'[1]Horizons Competition (Master)'!B56</f>
        <v>2</v>
      </c>
      <c r="C58" s="23" t="str">
        <f>'[1]Horizons Competition (Master)'!C56</f>
        <v>MACCLENNY</v>
      </c>
      <c r="D58" s="22">
        <f>'[1]Horizons Competition (Master)'!D56</f>
        <v>2412</v>
      </c>
      <c r="E58" s="22">
        <f>'[1]Horizons Competition (Master)'!E56</f>
        <v>557</v>
      </c>
      <c r="F58" s="24">
        <f>'[1]Horizons Competition (Master)'!F56</f>
        <v>200</v>
      </c>
      <c r="G58" s="24">
        <f>'[1]Horizons Competition (Master)'!G56</f>
        <v>0.35906642728904847</v>
      </c>
      <c r="H58" s="22" cm="1">
        <f t="array" ref="H58">SUMPRODUCT(($A$5:$A$122=A58)*(G58&lt;$G$5:$G$122))+1</f>
        <v>17</v>
      </c>
    </row>
    <row r="59" spans="1:8" x14ac:dyDescent="0.3">
      <c r="A59" s="19">
        <f>'[1]Horizons Competition (Master)'!A57</f>
        <v>4</v>
      </c>
      <c r="B59" s="19">
        <f>'[1]Horizons Competition (Master)'!B57</f>
        <v>2</v>
      </c>
      <c r="C59" s="20" t="str">
        <f>'[1]Horizons Competition (Master)'!C57</f>
        <v>MANDARIN</v>
      </c>
      <c r="D59" s="19">
        <f>'[1]Horizons Competition (Master)'!D57</f>
        <v>42</v>
      </c>
      <c r="E59" s="19">
        <f>'[1]Horizons Competition (Master)'!E57</f>
        <v>1689</v>
      </c>
      <c r="F59" s="21">
        <f>'[1]Horizons Competition (Master)'!F57</f>
        <v>1700</v>
      </c>
      <c r="G59" s="21">
        <f>'[1]Horizons Competition (Master)'!G57</f>
        <v>1.0065127294256957</v>
      </c>
      <c r="H59" s="19" cm="1">
        <f t="array" ref="H59">SUMPRODUCT(($A$5:$A$122=A59)*(G59&lt;$G$5:$G$122))+1</f>
        <v>14</v>
      </c>
    </row>
    <row r="60" spans="1:8" x14ac:dyDescent="0.3">
      <c r="A60" s="22">
        <f>'[1]Horizons Competition (Master)'!A58</f>
        <v>2</v>
      </c>
      <c r="B60" s="22">
        <f>'[1]Horizons Competition (Master)'!B58</f>
        <v>23</v>
      </c>
      <c r="C60" s="23" t="str">
        <f>'[1]Horizons Competition (Master)'!C58</f>
        <v>MARATHON</v>
      </c>
      <c r="D60" s="22">
        <f>'[1]Horizons Competition (Master)'!D58</f>
        <v>1058</v>
      </c>
      <c r="E60" s="22">
        <f>'[1]Horizons Competition (Master)'!E58</f>
        <v>659</v>
      </c>
      <c r="F60" s="24">
        <f>'[1]Horizons Competition (Master)'!F58</f>
        <v>200</v>
      </c>
      <c r="G60" s="24">
        <f>'[1]Horizons Competition (Master)'!G58</f>
        <v>0.30349013657056145</v>
      </c>
      <c r="H60" s="22" cm="1">
        <f t="array" ref="H60">SUMPRODUCT(($A$5:$A$122=A60)*(G60&lt;$G$5:$G$122))+1</f>
        <v>14</v>
      </c>
    </row>
    <row r="61" spans="1:8" x14ac:dyDescent="0.3">
      <c r="A61" s="22">
        <f>'[1]Horizons Competition (Master)'!A59</f>
        <v>1</v>
      </c>
      <c r="B61" s="22">
        <f>'[1]Horizons Competition (Master)'!B59</f>
        <v>1</v>
      </c>
      <c r="C61" s="23" t="str">
        <f>'[1]Horizons Competition (Master)'!C59</f>
        <v>MARIANNA</v>
      </c>
      <c r="D61" s="22">
        <f>'[1]Horizons Competition (Master)'!D59</f>
        <v>1026</v>
      </c>
      <c r="E61" s="22">
        <f>'[1]Horizons Competition (Master)'!E59</f>
        <v>239</v>
      </c>
      <c r="F61" s="24">
        <f>'[1]Horizons Competition (Master)'!F59</f>
        <v>0</v>
      </c>
      <c r="G61" s="24">
        <f>'[1]Horizons Competition (Master)'!G59</f>
        <v>0</v>
      </c>
      <c r="H61" s="22" cm="1">
        <f t="array" ref="H61">SUMPRODUCT(($A$5:$A$122=A61)*(G61&lt;$G$5:$G$122))+1</f>
        <v>23</v>
      </c>
    </row>
    <row r="62" spans="1:8" x14ac:dyDescent="0.3">
      <c r="A62" s="19">
        <f>'[1]Horizons Competition (Master)'!A60</f>
        <v>3</v>
      </c>
      <c r="B62" s="19">
        <f>'[1]Horizons Competition (Master)'!B60</f>
        <v>9</v>
      </c>
      <c r="C62" s="20" t="str">
        <f>'[1]Horizons Competition (Master)'!C60</f>
        <v xml:space="preserve">MELBOURNE   </v>
      </c>
      <c r="D62" s="19">
        <f>'[1]Horizons Competition (Master)'!D60</f>
        <v>1406</v>
      </c>
      <c r="E62" s="19">
        <f>'[1]Horizons Competition (Master)'!E60</f>
        <v>923</v>
      </c>
      <c r="F62" s="21">
        <f>'[1]Horizons Competition (Master)'!F60</f>
        <v>0</v>
      </c>
      <c r="G62" s="21">
        <f>'[1]Horizons Competition (Master)'!G60</f>
        <v>0</v>
      </c>
      <c r="H62" s="19" cm="1">
        <f t="array" ref="H62">SUMPRODUCT(($A$5:$A$122=A62)*(G62&lt;$G$5:$G$122))+1</f>
        <v>27</v>
      </c>
    </row>
    <row r="63" spans="1:8" x14ac:dyDescent="0.3">
      <c r="A63" s="15">
        <f>'[1]Horizons Competition (Master)'!A61</f>
        <v>4</v>
      </c>
      <c r="B63" s="15">
        <f>'[1]Horizons Competition (Master)'!B61</f>
        <v>9</v>
      </c>
      <c r="C63" s="16" t="str">
        <f>'[1]Horizons Competition (Master)'!C61</f>
        <v xml:space="preserve">MERRITT ISLAND </v>
      </c>
      <c r="D63" s="15">
        <f>'[1]Horizons Competition (Master)'!D61</f>
        <v>2073</v>
      </c>
      <c r="E63" s="15">
        <f>'[1]Horizons Competition (Master)'!E61</f>
        <v>4380</v>
      </c>
      <c r="F63" s="17">
        <f>'[1]Horizons Competition (Master)'!F61</f>
        <v>844</v>
      </c>
      <c r="G63" s="17">
        <f>'[1]Horizons Competition (Master)'!G61</f>
        <v>0.19269406392694063</v>
      </c>
      <c r="H63" s="18" cm="1">
        <f t="array" ref="H63">SUMPRODUCT(($A$5:$A$122=A63)*(G63&lt;$G$5:$G$122))+1</f>
        <v>26</v>
      </c>
    </row>
    <row r="64" spans="1:8" x14ac:dyDescent="0.3">
      <c r="A64" s="25">
        <f>'[1]Horizons Competition (Master)'!A62</f>
        <v>1</v>
      </c>
      <c r="B64" s="25">
        <f>'[1]Horizons Competition (Master)'!B62</f>
        <v>21</v>
      </c>
      <c r="C64" s="26" t="str">
        <f>'[1]Horizons Competition (Master)'!C62</f>
        <v>MIRAMAR</v>
      </c>
      <c r="D64" s="25">
        <f>'[1]Horizons Competition (Master)'!D62</f>
        <v>1150</v>
      </c>
      <c r="E64" s="25">
        <f>'[1]Horizons Competition (Master)'!E62</f>
        <v>280</v>
      </c>
      <c r="F64" s="27">
        <f>'[1]Horizons Competition (Master)'!F62</f>
        <v>700</v>
      </c>
      <c r="G64" s="27">
        <f>'[1]Horizons Competition (Master)'!G62</f>
        <v>2.5</v>
      </c>
      <c r="H64" s="25" cm="1">
        <f t="array" ref="H64">SUMPRODUCT(($A$5:$A$122=A64)*(G64&lt;$G$5:$G$122))+1</f>
        <v>7</v>
      </c>
    </row>
    <row r="65" spans="1:8" x14ac:dyDescent="0.3">
      <c r="A65" s="15">
        <f>'[1]Horizons Competition (Master)'!A63</f>
        <v>4</v>
      </c>
      <c r="B65" s="15">
        <f>'[1]Horizons Competition (Master)'!B63</f>
        <v>20</v>
      </c>
      <c r="C65" s="16" t="str">
        <f>'[1]Horizons Competition (Master)'!C63</f>
        <v>NAPLES</v>
      </c>
      <c r="D65" s="15">
        <f>'[1]Horizons Competition (Master)'!D63</f>
        <v>1782</v>
      </c>
      <c r="E65" s="15">
        <f>'[1]Horizons Competition (Master)'!E63</f>
        <v>1905</v>
      </c>
      <c r="F65" s="17">
        <f>'[1]Horizons Competition (Master)'!F63</f>
        <v>3900</v>
      </c>
      <c r="G65" s="17">
        <f>'[1]Horizons Competition (Master)'!G63</f>
        <v>2.0472440944881889</v>
      </c>
      <c r="H65" s="18" cm="1">
        <f t="array" ref="H65">SUMPRODUCT(($A$5:$A$122=A65)*(G65&lt;$G$5:$G$122))+1</f>
        <v>8</v>
      </c>
    </row>
    <row r="66" spans="1:8" x14ac:dyDescent="0.3">
      <c r="A66" s="25">
        <f>'[1]Horizons Competition (Master)'!A64</f>
        <v>3</v>
      </c>
      <c r="B66" s="25">
        <f>'[1]Horizons Competition (Master)'!B64</f>
        <v>3</v>
      </c>
      <c r="C66" s="26" t="str">
        <f>'[1]Horizons Competition (Master)'!C64</f>
        <v>NASSAU</v>
      </c>
      <c r="D66" s="25">
        <f>'[1]Horizons Competition (Master)'!D64</f>
        <v>2352</v>
      </c>
      <c r="E66" s="25">
        <f>'[1]Horizons Competition (Master)'!E64</f>
        <v>1004</v>
      </c>
      <c r="F66" s="27">
        <f>'[1]Horizons Competition (Master)'!F64</f>
        <v>1000</v>
      </c>
      <c r="G66" s="27">
        <f>'[1]Horizons Competition (Master)'!G64</f>
        <v>0.99601593625498008</v>
      </c>
      <c r="H66" s="25" cm="1">
        <f t="array" ref="H66">SUMPRODUCT(($A$5:$A$122=A66)*(G66&lt;$G$5:$G$122))+1</f>
        <v>9</v>
      </c>
    </row>
    <row r="67" spans="1:8" x14ac:dyDescent="0.3">
      <c r="A67" s="19">
        <f>'[1]Horizons Competition (Master)'!A65</f>
        <v>3</v>
      </c>
      <c r="B67" s="19">
        <f>'[1]Horizons Competition (Master)'!B65</f>
        <v>8</v>
      </c>
      <c r="C67" s="20" t="str">
        <f>'[1]Horizons Competition (Master)'!C65</f>
        <v>NEW PORT RICHEY</v>
      </c>
      <c r="D67" s="19">
        <f>'[1]Horizons Competition (Master)'!D65</f>
        <v>1747</v>
      </c>
      <c r="E67" s="19">
        <f>'[1]Horizons Competition (Master)'!E65</f>
        <v>1181</v>
      </c>
      <c r="F67" s="21">
        <f>'[1]Horizons Competition (Master)'!F65</f>
        <v>150</v>
      </c>
      <c r="G67" s="21">
        <f>'[1]Horizons Competition (Master)'!G65</f>
        <v>0.12701100762066045</v>
      </c>
      <c r="H67" s="19" cm="1">
        <f t="array" ref="H67">SUMPRODUCT(($A$5:$A$122=A67)*(G67&lt;$G$5:$G$122))+1</f>
        <v>25</v>
      </c>
    </row>
    <row r="68" spans="1:8" x14ac:dyDescent="0.3">
      <c r="A68" s="19">
        <f>'[1]Horizons Competition (Master)'!A66</f>
        <v>3</v>
      </c>
      <c r="B68" s="19">
        <f>'[1]Horizons Competition (Master)'!B66</f>
        <v>7</v>
      </c>
      <c r="C68" s="20" t="str">
        <f>'[1]Horizons Competition (Master)'!C66</f>
        <v xml:space="preserve">NEW SMYRNA BEACH   </v>
      </c>
      <c r="D68" s="19">
        <f>'[1]Horizons Competition (Master)'!D66</f>
        <v>1835</v>
      </c>
      <c r="E68" s="19">
        <f>'[1]Horizons Competition (Master)'!E66</f>
        <v>1031</v>
      </c>
      <c r="F68" s="21">
        <f>'[1]Horizons Competition (Master)'!F66</f>
        <v>500</v>
      </c>
      <c r="G68" s="21">
        <f>'[1]Horizons Competition (Master)'!G66</f>
        <v>0.48496605237633367</v>
      </c>
      <c r="H68" s="19" cm="1">
        <f t="array" ref="H68">SUMPRODUCT(($A$5:$A$122=A68)*(G68&lt;$G$5:$G$122))+1</f>
        <v>18</v>
      </c>
    </row>
    <row r="69" spans="1:8" x14ac:dyDescent="0.3">
      <c r="A69" s="19">
        <f>'[1]Horizons Competition (Master)'!A67</f>
        <v>2</v>
      </c>
      <c r="B69" s="19">
        <f>'[1]Horizons Competition (Master)'!B67</f>
        <v>10</v>
      </c>
      <c r="C69" s="20" t="str">
        <f>'[1]Horizons Competition (Master)'!C67</f>
        <v>NORTH BAY</v>
      </c>
      <c r="D69" s="19">
        <f>'[1]Horizons Competition (Master)'!D67</f>
        <v>2373</v>
      </c>
      <c r="E69" s="19">
        <f>'[1]Horizons Competition (Master)'!E67</f>
        <v>887</v>
      </c>
      <c r="F69" s="21">
        <f>'[1]Horizons Competition (Master)'!F67</f>
        <v>500</v>
      </c>
      <c r="G69" s="21">
        <f>'[1]Horizons Competition (Master)'!G67</f>
        <v>0.56369785794813976</v>
      </c>
      <c r="H69" s="19" cm="1">
        <f t="array" ref="H69">SUMPRODUCT(($A$5:$A$122=A69)*(G69&lt;$G$5:$G$122))+1</f>
        <v>10</v>
      </c>
    </row>
    <row r="70" spans="1:8" x14ac:dyDescent="0.3">
      <c r="A70" s="15">
        <f>'[1]Horizons Competition (Master)'!A68</f>
        <v>2</v>
      </c>
      <c r="B70" s="15">
        <f>'[1]Horizons Competition (Master)'!B68</f>
        <v>11</v>
      </c>
      <c r="C70" s="16" t="str">
        <f>'[1]Horizons Competition (Master)'!C68</f>
        <v>NORTH HILLSBORO</v>
      </c>
      <c r="D70" s="15">
        <f>'[1]Horizons Competition (Master)'!D68</f>
        <v>1741</v>
      </c>
      <c r="E70" s="15">
        <f>'[1]Horizons Competition (Master)'!E68</f>
        <v>826</v>
      </c>
      <c r="F70" s="17">
        <f>'[1]Horizons Competition (Master)'!F68</f>
        <v>0</v>
      </c>
      <c r="G70" s="17">
        <f>'[1]Horizons Competition (Master)'!G68</f>
        <v>0</v>
      </c>
      <c r="H70" s="18" cm="1">
        <f t="array" ref="H70">SUMPRODUCT(($A$5:$A$122=A70)*(G70&lt;$G$5:$G$122))+1</f>
        <v>19</v>
      </c>
    </row>
    <row r="71" spans="1:8" x14ac:dyDescent="0.3">
      <c r="A71" s="19">
        <f>'[1]Horizons Competition (Master)'!A69</f>
        <v>1</v>
      </c>
      <c r="B71" s="19">
        <f>'[1]Horizons Competition (Master)'!B69</f>
        <v>3</v>
      </c>
      <c r="C71" s="20" t="str">
        <f>'[1]Horizons Competition (Master)'!C69</f>
        <v xml:space="preserve">NORTH JACKSONVILLE </v>
      </c>
      <c r="D71" s="19">
        <f>'[1]Horizons Competition (Master)'!D69</f>
        <v>2134</v>
      </c>
      <c r="E71" s="19">
        <f>'[1]Horizons Competition (Master)'!E69</f>
        <v>251</v>
      </c>
      <c r="F71" s="21">
        <f>'[1]Horizons Competition (Master)'!F69</f>
        <v>0</v>
      </c>
      <c r="G71" s="21">
        <f>'[1]Horizons Competition (Master)'!G69</f>
        <v>0</v>
      </c>
      <c r="H71" s="19" cm="1">
        <f t="array" ref="H71">SUMPRODUCT(($A$5:$A$122=A71)*(G71&lt;$G$5:$G$122))+1</f>
        <v>23</v>
      </c>
    </row>
    <row r="72" spans="1:8" x14ac:dyDescent="0.3">
      <c r="A72" s="15">
        <f>'[1]Horizons Competition (Master)'!A70</f>
        <v>4</v>
      </c>
      <c r="B72" s="15">
        <f>'[1]Horizons Competition (Master)'!B70</f>
        <v>16</v>
      </c>
      <c r="C72" s="16" t="str">
        <f>'[1]Horizons Competition (Master)'!C70</f>
        <v>NORTH PORT</v>
      </c>
      <c r="D72" s="15">
        <f>'[1]Horizons Competition (Master)'!D70</f>
        <v>764</v>
      </c>
      <c r="E72" s="15">
        <f>'[1]Horizons Competition (Master)'!E70</f>
        <v>2938</v>
      </c>
      <c r="F72" s="17">
        <f>'[1]Horizons Competition (Master)'!F70</f>
        <v>6300</v>
      </c>
      <c r="G72" s="17">
        <f>'[1]Horizons Competition (Master)'!G70</f>
        <v>2.1443158611300204</v>
      </c>
      <c r="H72" s="18" cm="1">
        <f t="array" ref="H72">SUMPRODUCT(($A$5:$A$122=A72)*(G72&lt;$G$5:$G$122))+1</f>
        <v>7</v>
      </c>
    </row>
    <row r="73" spans="1:8" x14ac:dyDescent="0.3">
      <c r="A73" s="15">
        <f>'[1]Horizons Competition (Master)'!A71</f>
        <v>2</v>
      </c>
      <c r="B73" s="15">
        <f>'[1]Horizons Competition (Master)'!B71</f>
        <v>4</v>
      </c>
      <c r="C73" s="16" t="str">
        <f>'[1]Horizons Competition (Master)'!C71</f>
        <v>OCALA</v>
      </c>
      <c r="D73" s="15">
        <f>'[1]Horizons Competition (Master)'!D71</f>
        <v>1014</v>
      </c>
      <c r="E73" s="15">
        <f>'[1]Horizons Competition (Master)'!E71</f>
        <v>665</v>
      </c>
      <c r="F73" s="17">
        <f>'[1]Horizons Competition (Master)'!F71</f>
        <v>100</v>
      </c>
      <c r="G73" s="17">
        <f>'[1]Horizons Competition (Master)'!G71</f>
        <v>0.15037593984962405</v>
      </c>
      <c r="H73" s="18" cm="1">
        <f t="array" ref="H73">SUMPRODUCT(($A$5:$A$122=A73)*(G73&lt;$G$5:$G$122))+1</f>
        <v>16</v>
      </c>
    </row>
    <row r="74" spans="1:8" x14ac:dyDescent="0.3">
      <c r="A74" s="22">
        <f>'[1]Horizons Competition (Master)'!A72</f>
        <v>3</v>
      </c>
      <c r="B74" s="22">
        <f>'[1]Horizons Competition (Master)'!B72</f>
        <v>4</v>
      </c>
      <c r="C74" s="23" t="str">
        <f>'[1]Horizons Competition (Master)'!C72</f>
        <v>OCALA FOREST</v>
      </c>
      <c r="D74" s="22">
        <f>'[1]Horizons Competition (Master)'!D72</f>
        <v>2535</v>
      </c>
      <c r="E74" s="22">
        <f>'[1]Horizons Competition (Master)'!E72</f>
        <v>933</v>
      </c>
      <c r="F74" s="24">
        <f>'[1]Horizons Competition (Master)'!F72</f>
        <v>500</v>
      </c>
      <c r="G74" s="24">
        <f>'[1]Horizons Competition (Master)'!G72</f>
        <v>0.53590568060021437</v>
      </c>
      <c r="H74" s="22" cm="1">
        <f t="array" ref="H74">SUMPRODUCT(($A$5:$A$122=A74)*(G74&lt;$G$5:$G$122))+1</f>
        <v>17</v>
      </c>
    </row>
    <row r="75" spans="1:8" x14ac:dyDescent="0.3">
      <c r="A75" s="18">
        <f>'[1]Horizons Competition (Master)'!A73</f>
        <v>1</v>
      </c>
      <c r="B75" s="18">
        <f>'[1]Horizons Competition (Master)'!B73</f>
        <v>15</v>
      </c>
      <c r="C75" s="28" t="str">
        <f>'[1]Horizons Competition (Master)'!C73</f>
        <v>OKEECHOBEE</v>
      </c>
      <c r="D75" s="18">
        <f>'[1]Horizons Competition (Master)'!D73</f>
        <v>1753</v>
      </c>
      <c r="E75" s="18">
        <f>'[1]Horizons Competition (Master)'!E73</f>
        <v>586</v>
      </c>
      <c r="F75" s="29">
        <f>'[1]Horizons Competition (Master)'!F73</f>
        <v>1750</v>
      </c>
      <c r="G75" s="29">
        <f>'[1]Horizons Competition (Master)'!G73</f>
        <v>2.986348122866894</v>
      </c>
      <c r="H75" s="18" cm="1">
        <f t="array" ref="H75">SUMPRODUCT(($A$5:$A$122=A75)*(G75&lt;$G$5:$G$122))+1</f>
        <v>6</v>
      </c>
    </row>
    <row r="76" spans="1:8" x14ac:dyDescent="0.3">
      <c r="A76" s="19">
        <f>'[1]Horizons Competition (Master)'!A74</f>
        <v>1</v>
      </c>
      <c r="B76" s="19">
        <f>'[1]Horizons Competition (Master)'!B74</f>
        <v>2</v>
      </c>
      <c r="C76" s="20" t="str">
        <f>'[1]Horizons Competition (Master)'!C74</f>
        <v>OPPORTUNITY</v>
      </c>
      <c r="D76" s="19">
        <f>'[1]Horizons Competition (Master)'!D74</f>
        <v>3001</v>
      </c>
      <c r="E76" s="19">
        <f>'[1]Horizons Competition (Master)'!E74</f>
        <v>207</v>
      </c>
      <c r="F76" s="21">
        <f>'[1]Horizons Competition (Master)'!F74</f>
        <v>100</v>
      </c>
      <c r="G76" s="21">
        <f>'[1]Horizons Competition (Master)'!G74</f>
        <v>0.48309178743961351</v>
      </c>
      <c r="H76" s="19" cm="1">
        <f t="array" ref="H76">SUMPRODUCT(($A$5:$A$122=A76)*(G76&lt;$G$5:$G$122))+1</f>
        <v>16</v>
      </c>
    </row>
    <row r="77" spans="1:8" x14ac:dyDescent="0.3">
      <c r="A77" s="15">
        <f>'[1]Horizons Competition (Master)'!A75</f>
        <v>3</v>
      </c>
      <c r="B77" s="15">
        <f>'[1]Horizons Competition (Master)'!B75</f>
        <v>6</v>
      </c>
      <c r="C77" s="16" t="str">
        <f>'[1]Horizons Competition (Master)'!C75</f>
        <v>ORLANDO</v>
      </c>
      <c r="D77" s="15">
        <f>'[1]Horizons Competition (Master)'!D75</f>
        <v>766</v>
      </c>
      <c r="E77" s="15">
        <f>'[1]Horizons Competition (Master)'!E75</f>
        <v>1409</v>
      </c>
      <c r="F77" s="17">
        <f>'[1]Horizons Competition (Master)'!F75</f>
        <v>1776</v>
      </c>
      <c r="G77" s="17">
        <f>'[1]Horizons Competition (Master)'!G75</f>
        <v>1.2604684173172462</v>
      </c>
      <c r="H77" s="18" cm="1">
        <f t="array" ref="H77">SUMPRODUCT(($A$5:$A$122=A77)*(G77&lt;$G$5:$G$122))+1</f>
        <v>8</v>
      </c>
    </row>
    <row r="78" spans="1:8" x14ac:dyDescent="0.3">
      <c r="A78" s="25">
        <f>'[1]Horizons Competition (Master)'!A76</f>
        <v>4</v>
      </c>
      <c r="B78" s="25">
        <f>'[1]Horizons Competition (Master)'!B76</f>
        <v>5</v>
      </c>
      <c r="C78" s="26" t="str">
        <f>'[1]Horizons Competition (Master)'!C76</f>
        <v>PALATKA</v>
      </c>
      <c r="D78" s="25">
        <f>'[1]Horizons Competition (Master)'!D76</f>
        <v>184</v>
      </c>
      <c r="E78" s="25">
        <f>'[1]Horizons Competition (Master)'!E76</f>
        <v>1764</v>
      </c>
      <c r="F78" s="27">
        <f>'[1]Horizons Competition (Master)'!F76</f>
        <v>5400</v>
      </c>
      <c r="G78" s="27">
        <f>'[1]Horizons Competition (Master)'!G76</f>
        <v>3.0612244897959182</v>
      </c>
      <c r="H78" s="25" cm="1">
        <f t="array" ref="H78">SUMPRODUCT(($A$5:$A$122=A78)*(G78&lt;$G$5:$G$122))+1</f>
        <v>3</v>
      </c>
    </row>
    <row r="79" spans="1:8" x14ac:dyDescent="0.3">
      <c r="A79" s="15">
        <f>'[1]Horizons Competition (Master)'!A77</f>
        <v>2</v>
      </c>
      <c r="B79" s="15">
        <f>'[1]Horizons Competition (Master)'!B77</f>
        <v>9</v>
      </c>
      <c r="C79" s="16" t="str">
        <f>'[1]Horizons Competition (Master)'!C77</f>
        <v>PALM BAY</v>
      </c>
      <c r="D79" s="15">
        <f>'[1]Horizons Competition (Master)'!D77</f>
        <v>2311</v>
      </c>
      <c r="E79" s="15">
        <f>'[1]Horizons Competition (Master)'!E77</f>
        <v>817</v>
      </c>
      <c r="F79" s="17">
        <f>'[1]Horizons Competition (Master)'!F77</f>
        <v>0</v>
      </c>
      <c r="G79" s="17">
        <f>'[1]Horizons Competition (Master)'!G77</f>
        <v>0</v>
      </c>
      <c r="H79" s="18" cm="1">
        <f t="array" ref="H79">SUMPRODUCT(($A$5:$A$122=A79)*(G79&lt;$G$5:$G$122))+1</f>
        <v>19</v>
      </c>
    </row>
    <row r="80" spans="1:8" x14ac:dyDescent="0.3">
      <c r="A80" s="25">
        <f>'[1]Horizons Competition (Master)'!A78</f>
        <v>4</v>
      </c>
      <c r="B80" s="25">
        <f>'[1]Horizons Competition (Master)'!B78</f>
        <v>17</v>
      </c>
      <c r="C80" s="26" t="str">
        <f>'[1]Horizons Competition (Master)'!C78</f>
        <v xml:space="preserve">PALM BCH GARDENS </v>
      </c>
      <c r="D80" s="25">
        <f>'[1]Horizons Competition (Master)'!D78</f>
        <v>2010</v>
      </c>
      <c r="E80" s="25">
        <f>'[1]Horizons Competition (Master)'!E78</f>
        <v>1726</v>
      </c>
      <c r="F80" s="27">
        <f>'[1]Horizons Competition (Master)'!F78</f>
        <v>1050</v>
      </c>
      <c r="G80" s="27">
        <f>'[1]Horizons Competition (Master)'!G78</f>
        <v>0.60834298957126298</v>
      </c>
      <c r="H80" s="25" cm="1">
        <f t="array" ref="H80">SUMPRODUCT(($A$5:$A$122=A80)*(G80&lt;$G$5:$G$122))+1</f>
        <v>17</v>
      </c>
    </row>
    <row r="81" spans="1:8" x14ac:dyDescent="0.3">
      <c r="A81" s="19">
        <f>'[1]Horizons Competition (Master)'!A79</f>
        <v>2</v>
      </c>
      <c r="B81" s="19">
        <f>'[1]Horizons Competition (Master)'!B79</f>
        <v>10</v>
      </c>
      <c r="C81" s="20" t="str">
        <f>'[1]Horizons Competition (Master)'!C79</f>
        <v>PALM HARBOR</v>
      </c>
      <c r="D81" s="19">
        <f>'[1]Horizons Competition (Master)'!D79</f>
        <v>433</v>
      </c>
      <c r="E81" s="19">
        <f>'[1]Horizons Competition (Master)'!E79</f>
        <v>829</v>
      </c>
      <c r="F81" s="21">
        <f>'[1]Horizons Competition (Master)'!F79</f>
        <v>0</v>
      </c>
      <c r="G81" s="21">
        <f>'[1]Horizons Competition (Master)'!G79</f>
        <v>0</v>
      </c>
      <c r="H81" s="19" cm="1">
        <f t="array" ref="H81">SUMPRODUCT(($A$5:$A$122=A81)*(G81&lt;$G$5:$G$122))+1</f>
        <v>19</v>
      </c>
    </row>
    <row r="82" spans="1:8" x14ac:dyDescent="0.3">
      <c r="A82" s="15">
        <f>'[1]Horizons Competition (Master)'!A80</f>
        <v>4</v>
      </c>
      <c r="B82" s="15">
        <f>'[1]Horizons Competition (Master)'!B80</f>
        <v>13</v>
      </c>
      <c r="C82" s="16" t="str">
        <f>'[1]Horizons Competition (Master)'!C80</f>
        <v>PALMETTO</v>
      </c>
      <c r="D82" s="15">
        <f>'[1]Horizons Competition (Master)'!D80</f>
        <v>2117</v>
      </c>
      <c r="E82" s="15">
        <f>'[1]Horizons Competition (Master)'!E80</f>
        <v>4407</v>
      </c>
      <c r="F82" s="17">
        <f>'[1]Horizons Competition (Master)'!F80</f>
        <v>11112</v>
      </c>
      <c r="G82" s="17">
        <f>'[1]Horizons Competition (Master)'!G80</f>
        <v>2.5214431586113002</v>
      </c>
      <c r="H82" s="18" cm="1">
        <f t="array" ref="H82">SUMPRODUCT(($A$5:$A$122=A82)*(G82&lt;$G$5:$G$122))+1</f>
        <v>5</v>
      </c>
    </row>
    <row r="83" spans="1:8" x14ac:dyDescent="0.3">
      <c r="A83" s="15">
        <f>'[1]Horizons Competition (Master)'!A81</f>
        <v>1</v>
      </c>
      <c r="B83" s="15">
        <f>'[1]Horizons Competition (Master)'!B81</f>
        <v>1</v>
      </c>
      <c r="C83" s="16" t="str">
        <f>'[1]Horizons Competition (Master)'!C81</f>
        <v>PANAMA CITY</v>
      </c>
      <c r="D83" s="15">
        <f>'[1]Horizons Competition (Master)'!D81</f>
        <v>1389</v>
      </c>
      <c r="E83" s="15">
        <f>'[1]Horizons Competition (Master)'!E81</f>
        <v>386</v>
      </c>
      <c r="F83" s="17">
        <f>'[1]Horizons Competition (Master)'!F81</f>
        <v>2809</v>
      </c>
      <c r="G83" s="17">
        <f>'[1]Horizons Competition (Master)'!G81</f>
        <v>7.2772020725388602</v>
      </c>
      <c r="H83" s="18" cm="1">
        <f t="array" ref="H83">SUMPRODUCT(($A$5:$A$122=A83)*(G83&lt;$G$5:$G$122))+1</f>
        <v>1</v>
      </c>
    </row>
    <row r="84" spans="1:8" x14ac:dyDescent="0.3">
      <c r="A84" s="25">
        <f>'[1]Horizons Competition (Master)'!A82</f>
        <v>2</v>
      </c>
      <c r="B84" s="25">
        <f>'[1]Horizons Competition (Master)'!B82</f>
        <v>1</v>
      </c>
      <c r="C84" s="26" t="str">
        <f>'[1]Horizons Competition (Master)'!C82</f>
        <v>PENSACOLA</v>
      </c>
      <c r="D84" s="25">
        <f>'[1]Horizons Competition (Master)'!D82</f>
        <v>557</v>
      </c>
      <c r="E84" s="25">
        <f>'[1]Horizons Competition (Master)'!E82</f>
        <v>719</v>
      </c>
      <c r="F84" s="27">
        <f>'[1]Horizons Competition (Master)'!F82</f>
        <v>0</v>
      </c>
      <c r="G84" s="27">
        <f>'[1]Horizons Competition (Master)'!G82</f>
        <v>0</v>
      </c>
      <c r="H84" s="25" cm="1">
        <f t="array" ref="H84">SUMPRODUCT(($A$5:$A$122=A84)*(G84&lt;$G$5:$G$122))+1</f>
        <v>19</v>
      </c>
    </row>
    <row r="85" spans="1:8" x14ac:dyDescent="0.3">
      <c r="A85" s="19">
        <f>'[1]Horizons Competition (Master)'!A83</f>
        <v>1</v>
      </c>
      <c r="B85" s="19">
        <f>'[1]Horizons Competition (Master)'!B83</f>
        <v>22</v>
      </c>
      <c r="C85" s="20" t="str">
        <f>'[1]Horizons Competition (Master)'!C83</f>
        <v>PERRINE</v>
      </c>
      <c r="D85" s="19">
        <f>'[1]Horizons Competition (Master)'!D83</f>
        <v>380</v>
      </c>
      <c r="E85" s="19">
        <f>'[1]Horizons Competition (Master)'!E83</f>
        <v>233</v>
      </c>
      <c r="F85" s="21">
        <f>'[1]Horizons Competition (Master)'!F83</f>
        <v>490</v>
      </c>
      <c r="G85" s="21">
        <f>'[1]Horizons Competition (Master)'!G83</f>
        <v>2.1030042918454934</v>
      </c>
      <c r="H85" s="19" cm="1">
        <f t="array" ref="H85">SUMPRODUCT(($A$5:$A$122=A85)*(G85&lt;$G$5:$G$122))+1</f>
        <v>9</v>
      </c>
    </row>
    <row r="86" spans="1:8" x14ac:dyDescent="0.3">
      <c r="A86" s="22">
        <f>'[1]Horizons Competition (Master)'!A84</f>
        <v>3</v>
      </c>
      <c r="B86" s="22">
        <f>'[1]Horizons Competition (Master)'!B84</f>
        <v>6</v>
      </c>
      <c r="C86" s="23" t="str">
        <f>'[1]Horizons Competition (Master)'!C84</f>
        <v>PINE CASTLE</v>
      </c>
      <c r="D86" s="22">
        <f>'[1]Horizons Competition (Master)'!D84</f>
        <v>2345</v>
      </c>
      <c r="E86" s="22">
        <f>'[1]Horizons Competition (Master)'!E84</f>
        <v>1035</v>
      </c>
      <c r="F86" s="24">
        <f>'[1]Horizons Competition (Master)'!F84</f>
        <v>800</v>
      </c>
      <c r="G86" s="24">
        <f>'[1]Horizons Competition (Master)'!G84</f>
        <v>0.77294685990338163</v>
      </c>
      <c r="H86" s="22" cm="1">
        <f t="array" ref="H86">SUMPRODUCT(($A$5:$A$122=A86)*(G86&lt;$G$5:$G$122))+1</f>
        <v>12</v>
      </c>
    </row>
    <row r="87" spans="1:8" x14ac:dyDescent="0.3">
      <c r="A87" s="19">
        <f>'[1]Horizons Competition (Master)'!A85</f>
        <v>4</v>
      </c>
      <c r="B87" s="19">
        <f>'[1]Horizons Competition (Master)'!B85</f>
        <v>18</v>
      </c>
      <c r="C87" s="20" t="str">
        <f>'[1]Horizons Competition (Master)'!C85</f>
        <v>PINE ISLAND</v>
      </c>
      <c r="D87" s="19">
        <f>'[1]Horizons Competition (Master)'!D85</f>
        <v>1954</v>
      </c>
      <c r="E87" s="19">
        <f>'[1]Horizons Competition (Master)'!E85</f>
        <v>1710</v>
      </c>
      <c r="F87" s="21">
        <f>'[1]Horizons Competition (Master)'!F85</f>
        <v>0</v>
      </c>
      <c r="G87" s="21">
        <f>'[1]Horizons Competition (Master)'!G85</f>
        <v>0</v>
      </c>
      <c r="H87" s="19" cm="1">
        <f t="array" ref="H87">SUMPRODUCT(($A$5:$A$122=A87)*(G87&lt;$G$5:$G$122))+1</f>
        <v>29</v>
      </c>
    </row>
    <row r="88" spans="1:8" x14ac:dyDescent="0.3">
      <c r="A88" s="15">
        <f>'[1]Horizons Competition (Master)'!A86</f>
        <v>2</v>
      </c>
      <c r="B88" s="15">
        <f>'[1]Horizons Competition (Master)'!B86</f>
        <v>21</v>
      </c>
      <c r="C88" s="16" t="str">
        <f>'[1]Horizons Competition (Master)'!C86</f>
        <v>POMPANO BCH</v>
      </c>
      <c r="D88" s="15">
        <f>'[1]Horizons Competition (Master)'!D86</f>
        <v>2157</v>
      </c>
      <c r="E88" s="15">
        <f>'[1]Horizons Competition (Master)'!E86</f>
        <v>794</v>
      </c>
      <c r="F88" s="17">
        <f>'[1]Horizons Competition (Master)'!F86</f>
        <v>145</v>
      </c>
      <c r="G88" s="17">
        <f>'[1]Horizons Competition (Master)'!G86</f>
        <v>0.18261964735516373</v>
      </c>
      <c r="H88" s="18" cm="1">
        <f t="array" ref="H88">SUMPRODUCT(($A$5:$A$122=A88)*(G88&lt;$G$5:$G$122))+1</f>
        <v>15</v>
      </c>
    </row>
    <row r="89" spans="1:8" x14ac:dyDescent="0.3">
      <c r="A89" s="22">
        <f>'[1]Horizons Competition (Master)'!A87</f>
        <v>4</v>
      </c>
      <c r="B89" s="22">
        <f>'[1]Horizons Competition (Master)'!B87</f>
        <v>16</v>
      </c>
      <c r="C89" s="23" t="str">
        <f>'[1]Horizons Competition (Master)'!C87</f>
        <v>PORT CHARLOTTE</v>
      </c>
      <c r="D89" s="22">
        <f>'[1]Horizons Competition (Master)'!D87</f>
        <v>2121</v>
      </c>
      <c r="E89" s="22">
        <f>'[1]Horizons Competition (Master)'!E87</f>
        <v>3463</v>
      </c>
      <c r="F89" s="24">
        <f>'[1]Horizons Competition (Master)'!F87</f>
        <v>3600</v>
      </c>
      <c r="G89" s="24">
        <f>'[1]Horizons Competition (Master)'!G87</f>
        <v>1.0395610742131101</v>
      </c>
      <c r="H89" s="22" cm="1">
        <f t="array" ref="H89">SUMPRODUCT(($A$5:$A$122=A89)*(G89&lt;$G$5:$G$122))+1</f>
        <v>13</v>
      </c>
    </row>
    <row r="90" spans="1:8" x14ac:dyDescent="0.3">
      <c r="A90" s="15">
        <f>'[1]Horizons Competition (Master)'!A88</f>
        <v>2</v>
      </c>
      <c r="B90" s="15">
        <f>'[1]Horizons Competition (Master)'!B88</f>
        <v>15</v>
      </c>
      <c r="C90" s="16" t="str">
        <f>'[1]Horizons Competition (Master)'!C88</f>
        <v xml:space="preserve">PORT ST. LUCIE </v>
      </c>
      <c r="D90" s="15">
        <f>'[1]Horizons Competition (Master)'!D88</f>
        <v>513</v>
      </c>
      <c r="E90" s="15">
        <f>'[1]Horizons Competition (Master)'!E88</f>
        <v>682</v>
      </c>
      <c r="F90" s="17">
        <f>'[1]Horizons Competition (Master)'!F88</f>
        <v>400</v>
      </c>
      <c r="G90" s="17">
        <f>'[1]Horizons Competition (Master)'!G88</f>
        <v>0.5865102639296188</v>
      </c>
      <c r="H90" s="18" cm="1">
        <f t="array" ref="H90">SUMPRODUCT(($A$5:$A$122=A90)*(G90&lt;$G$5:$G$122))+1</f>
        <v>9</v>
      </c>
    </row>
    <row r="91" spans="1:8" x14ac:dyDescent="0.3">
      <c r="A91" s="22">
        <f>'[1]Horizons Competition (Master)'!A89</f>
        <v>4</v>
      </c>
      <c r="B91" s="22">
        <f>'[1]Horizons Competition (Master)'!B89</f>
        <v>16</v>
      </c>
      <c r="C91" s="23" t="str">
        <f>'[1]Horizons Competition (Master)'!C89</f>
        <v>PUNTA GORDA</v>
      </c>
      <c r="D91" s="22">
        <f>'[1]Horizons Competition (Master)'!D89</f>
        <v>1693</v>
      </c>
      <c r="E91" s="22">
        <f>'[1]Horizons Competition (Master)'!E89</f>
        <v>2801</v>
      </c>
      <c r="F91" s="24">
        <f>'[1]Horizons Competition (Master)'!F89</f>
        <v>8378</v>
      </c>
      <c r="G91" s="24">
        <f>'[1]Horizons Competition (Master)'!G89</f>
        <v>2.9910746162084969</v>
      </c>
      <c r="H91" s="22" cm="1">
        <f t="array" ref="H91">SUMPRODUCT(($A$5:$A$122=A91)*(G91&lt;$G$5:$G$122))+1</f>
        <v>4</v>
      </c>
    </row>
    <row r="92" spans="1:8" x14ac:dyDescent="0.3">
      <c r="A92" s="18">
        <f>'[1]Horizons Competition (Master)'!A90</f>
        <v>1</v>
      </c>
      <c r="B92" s="18">
        <f>'[1]Horizons Competition (Master)'!B90</f>
        <v>1</v>
      </c>
      <c r="C92" s="28" t="str">
        <f>'[1]Horizons Competition (Master)'!C90</f>
        <v>QUINCY</v>
      </c>
      <c r="D92" s="18">
        <f>'[1]Horizons Competition (Master)'!D90</f>
        <v>2672</v>
      </c>
      <c r="E92" s="18">
        <f>'[1]Horizons Competition (Master)'!E90</f>
        <v>238</v>
      </c>
      <c r="F92" s="29">
        <f>'[1]Horizons Competition (Master)'!F90</f>
        <v>500</v>
      </c>
      <c r="G92" s="29">
        <f>'[1]Horizons Competition (Master)'!G90</f>
        <v>2.1008403361344539</v>
      </c>
      <c r="H92" s="18" cm="1">
        <f t="array" ref="H92">SUMPRODUCT(($A$5:$A$122=A92)*(G92&lt;$G$5:$G$122))+1</f>
        <v>10</v>
      </c>
    </row>
    <row r="93" spans="1:8" x14ac:dyDescent="0.3">
      <c r="A93" s="22">
        <f>'[1]Horizons Competition (Master)'!A91</f>
        <v>1</v>
      </c>
      <c r="B93" s="22">
        <f>'[1]Horizons Competition (Master)'!B91</f>
        <v>11</v>
      </c>
      <c r="C93" s="23" t="str">
        <f>'[1]Horizons Competition (Master)'!C91</f>
        <v>RIVERVIEW</v>
      </c>
      <c r="D93" s="22">
        <f>'[1]Horizons Competition (Master)'!D91</f>
        <v>2158</v>
      </c>
      <c r="E93" s="22">
        <f>'[1]Horizons Competition (Master)'!E91</f>
        <v>600</v>
      </c>
      <c r="F93" s="24">
        <f>'[1]Horizons Competition (Master)'!F91</f>
        <v>0</v>
      </c>
      <c r="G93" s="24">
        <f>'[1]Horizons Competition (Master)'!G91</f>
        <v>0</v>
      </c>
      <c r="H93" s="22" cm="1">
        <f t="array" ref="H93">SUMPRODUCT(($A$5:$A$122=A93)*(G93&lt;$G$5:$G$122))+1</f>
        <v>23</v>
      </c>
    </row>
    <row r="94" spans="1:8" x14ac:dyDescent="0.3">
      <c r="A94" s="18">
        <f>'[1]Horizons Competition (Master)'!A92</f>
        <v>4</v>
      </c>
      <c r="B94" s="18">
        <f>'[1]Horizons Competition (Master)'!B92</f>
        <v>13</v>
      </c>
      <c r="C94" s="28" t="str">
        <f>'[1]Horizons Competition (Master)'!C92</f>
        <v>RUSKIN</v>
      </c>
      <c r="D94" s="18">
        <f>'[1]Horizons Competition (Master)'!D92</f>
        <v>813</v>
      </c>
      <c r="E94" s="18">
        <f>'[1]Horizons Competition (Master)'!E92</f>
        <v>2266</v>
      </c>
      <c r="F94" s="29">
        <f>'[1]Horizons Competition (Master)'!F92</f>
        <v>5256</v>
      </c>
      <c r="G94" s="29">
        <f>'[1]Horizons Competition (Master)'!G92</f>
        <v>2.3195057369814651</v>
      </c>
      <c r="H94" s="18" cm="1">
        <f t="array" ref="H94">SUMPRODUCT(($A$5:$A$122=A94)*(G94&lt;$G$5:$G$122))+1</f>
        <v>6</v>
      </c>
    </row>
    <row r="95" spans="1:8" x14ac:dyDescent="0.3">
      <c r="A95" s="25">
        <f>'[1]Horizons Competition (Master)'!A93</f>
        <v>3</v>
      </c>
      <c r="B95" s="25">
        <f>'[1]Horizons Competition (Master)'!B93</f>
        <v>7</v>
      </c>
      <c r="C95" s="26" t="str">
        <f>'[1]Horizons Competition (Master)'!C93</f>
        <v>SANFORD</v>
      </c>
      <c r="D95" s="25">
        <f>'[1]Horizons Competition (Master)'!D93</f>
        <v>1851</v>
      </c>
      <c r="E95" s="25">
        <f>'[1]Horizons Competition (Master)'!E93</f>
        <v>1082</v>
      </c>
      <c r="F95" s="27">
        <f>'[1]Horizons Competition (Master)'!F93</f>
        <v>0</v>
      </c>
      <c r="G95" s="27">
        <f>'[1]Horizons Competition (Master)'!G93</f>
        <v>0</v>
      </c>
      <c r="H95" s="25" cm="1">
        <f t="array" ref="H95">SUMPRODUCT(($A$5:$A$122=A95)*(G95&lt;$G$5:$G$122))+1</f>
        <v>27</v>
      </c>
    </row>
    <row r="96" spans="1:8" x14ac:dyDescent="0.3">
      <c r="A96" s="15">
        <f>'[1]Horizons Competition (Master)'!A94</f>
        <v>3</v>
      </c>
      <c r="B96" s="15">
        <f>'[1]Horizons Competition (Master)'!B94</f>
        <v>13</v>
      </c>
      <c r="C96" s="16" t="str">
        <f>'[1]Horizons Competition (Master)'!C94</f>
        <v>SARASOTA</v>
      </c>
      <c r="D96" s="15">
        <f>'[1]Horizons Competition (Master)'!D94</f>
        <v>1319</v>
      </c>
      <c r="E96" s="15">
        <f>'[1]Horizons Competition (Master)'!E94</f>
        <v>937</v>
      </c>
      <c r="F96" s="17">
        <f>'[1]Horizons Competition (Master)'!F94</f>
        <v>425</v>
      </c>
      <c r="G96" s="17">
        <f>'[1]Horizons Competition (Master)'!G94</f>
        <v>0.45357524012806832</v>
      </c>
      <c r="H96" s="18" cm="1">
        <f t="array" ref="H96">SUMPRODUCT(($A$5:$A$122=A96)*(G96&lt;$G$5:$G$122))+1</f>
        <v>20</v>
      </c>
    </row>
    <row r="97" spans="1:8" x14ac:dyDescent="0.3">
      <c r="A97" s="15">
        <f>'[1]Horizons Competition (Master)'!A95</f>
        <v>4</v>
      </c>
      <c r="B97" s="15">
        <f>'[1]Horizons Competition (Master)'!B95</f>
        <v>9</v>
      </c>
      <c r="C97" s="16" t="str">
        <f>'[1]Horizons Competition (Master)'!C95</f>
        <v>SATELLITE BEACH</v>
      </c>
      <c r="D97" s="15">
        <f>'[1]Horizons Competition (Master)'!D95</f>
        <v>2367</v>
      </c>
      <c r="E97" s="15">
        <f>'[1]Horizons Competition (Master)'!E95</f>
        <v>1506</v>
      </c>
      <c r="F97" s="17">
        <f>'[1]Horizons Competition (Master)'!F95</f>
        <v>1000</v>
      </c>
      <c r="G97" s="17">
        <f>'[1]Horizons Competition (Master)'!G95</f>
        <v>0.66401062416998669</v>
      </c>
      <c r="H97" s="18" cm="1">
        <f t="array" ref="H97">SUMPRODUCT(($A$5:$A$122=A97)*(G97&lt;$G$5:$G$122))+1</f>
        <v>16</v>
      </c>
    </row>
    <row r="98" spans="1:8" x14ac:dyDescent="0.3">
      <c r="A98" s="22">
        <f>'[1]Horizons Competition (Master)'!A96</f>
        <v>3</v>
      </c>
      <c r="B98" s="22">
        <f>'[1]Horizons Competition (Master)'!B96</f>
        <v>9</v>
      </c>
      <c r="C98" s="23" t="str">
        <f>'[1]Horizons Competition (Master)'!C96</f>
        <v>SEBASTIAN RIVER</v>
      </c>
      <c r="D98" s="22">
        <f>'[1]Horizons Competition (Master)'!D96</f>
        <v>1767</v>
      </c>
      <c r="E98" s="22">
        <f>'[1]Horizons Competition (Master)'!E96</f>
        <v>995</v>
      </c>
      <c r="F98" s="24">
        <f>'[1]Horizons Competition (Master)'!F96</f>
        <v>40</v>
      </c>
      <c r="G98" s="24">
        <f>'[1]Horizons Competition (Master)'!G96</f>
        <v>4.0201005025125629E-2</v>
      </c>
      <c r="H98" s="22" cm="1">
        <f t="array" ref="H98">SUMPRODUCT(($A$5:$A$122=A98)*(G98&lt;$G$5:$G$122))+1</f>
        <v>26</v>
      </c>
    </row>
    <row r="99" spans="1:8" x14ac:dyDescent="0.3">
      <c r="A99" s="22">
        <f>'[1]Horizons Competition (Master)'!A97</f>
        <v>4</v>
      </c>
      <c r="B99" s="22">
        <f>'[1]Horizons Competition (Master)'!B97</f>
        <v>14</v>
      </c>
      <c r="C99" s="23" t="str">
        <f>'[1]Horizons Competition (Master)'!C97</f>
        <v>SEBRING</v>
      </c>
      <c r="D99" s="22">
        <f>'[1]Horizons Competition (Master)'!D97</f>
        <v>2259</v>
      </c>
      <c r="E99" s="22">
        <f>'[1]Horizons Competition (Master)'!E97</f>
        <v>1614</v>
      </c>
      <c r="F99" s="24">
        <f>'[1]Horizons Competition (Master)'!F97</f>
        <v>0</v>
      </c>
      <c r="G99" s="24">
        <f>'[1]Horizons Competition (Master)'!G97</f>
        <v>0</v>
      </c>
      <c r="H99" s="22" cm="1">
        <f t="array" ref="H99">SUMPRODUCT(($A$5:$A$122=A99)*(G99&lt;$G$5:$G$122))+1</f>
        <v>29</v>
      </c>
    </row>
    <row r="100" spans="1:8" x14ac:dyDescent="0.3">
      <c r="A100" s="19">
        <f>'[1]Horizons Competition (Master)'!A98</f>
        <v>2</v>
      </c>
      <c r="B100" s="19">
        <f>'[1]Horizons Competition (Master)'!B98</f>
        <v>4</v>
      </c>
      <c r="C100" s="20" t="str">
        <f>'[1]Horizons Competition (Master)'!C98</f>
        <v>SILVER SPRINGS</v>
      </c>
      <c r="D100" s="19">
        <f>'[1]Horizons Competition (Master)'!D98</f>
        <v>1199</v>
      </c>
      <c r="E100" s="19">
        <f>'[1]Horizons Competition (Master)'!E98</f>
        <v>707</v>
      </c>
      <c r="F100" s="21">
        <f>'[1]Horizons Competition (Master)'!F98</f>
        <v>1797</v>
      </c>
      <c r="G100" s="21">
        <f>'[1]Horizons Competition (Master)'!G98</f>
        <v>2.5417256011315419</v>
      </c>
      <c r="H100" s="19" cm="1">
        <f t="array" ref="H100">SUMPRODUCT(($A$5:$A$122=A100)*(G100&lt;$G$5:$G$122))+1</f>
        <v>3</v>
      </c>
    </row>
    <row r="101" spans="1:8" x14ac:dyDescent="0.3">
      <c r="A101" s="19">
        <f>'[1]Horizons Competition (Master)'!A99</f>
        <v>2</v>
      </c>
      <c r="B101" s="19">
        <f>'[1]Horizons Competition (Master)'!B99</f>
        <v>12</v>
      </c>
      <c r="C101" s="20" t="str">
        <f>'[1]Horizons Competition (Master)'!C99</f>
        <v>SO LAKELAND MULBERRY</v>
      </c>
      <c r="D101" s="19">
        <f>'[1]Horizons Competition (Master)'!D99</f>
        <v>2295</v>
      </c>
      <c r="E101" s="19">
        <f>'[1]Horizons Competition (Master)'!E99</f>
        <v>757</v>
      </c>
      <c r="F101" s="21">
        <f>'[1]Horizons Competition (Master)'!F99</f>
        <v>1100</v>
      </c>
      <c r="G101" s="21">
        <f>'[1]Horizons Competition (Master)'!G99</f>
        <v>1.4531043593130779</v>
      </c>
      <c r="H101" s="19" cm="1">
        <f t="array" ref="H101">SUMPRODUCT(($A$5:$A$122=A101)*(G101&lt;$G$5:$G$122))+1</f>
        <v>5</v>
      </c>
    </row>
    <row r="102" spans="1:8" x14ac:dyDescent="0.3">
      <c r="A102" s="19">
        <f>'[1]Horizons Competition (Master)'!A100</f>
        <v>3</v>
      </c>
      <c r="B102" s="19">
        <f>'[1]Horizons Competition (Master)'!B100</f>
        <v>6</v>
      </c>
      <c r="C102" s="20" t="str">
        <f>'[1]Horizons Competition (Master)'!C100</f>
        <v xml:space="preserve">SOUTH LAKE COUNTY  </v>
      </c>
      <c r="D102" s="19">
        <f>'[1]Horizons Competition (Master)'!D100</f>
        <v>1615</v>
      </c>
      <c r="E102" s="19">
        <f>'[1]Horizons Competition (Master)'!E100</f>
        <v>1037</v>
      </c>
      <c r="F102" s="21">
        <f>'[1]Horizons Competition (Master)'!F100</f>
        <v>250</v>
      </c>
      <c r="G102" s="21">
        <f>'[1]Horizons Competition (Master)'!G100</f>
        <v>0.24108003857280616</v>
      </c>
      <c r="H102" s="19" cm="1">
        <f t="array" ref="H102">SUMPRODUCT(($A$5:$A$122=A102)*(G102&lt;$G$5:$G$122))+1</f>
        <v>22</v>
      </c>
    </row>
    <row r="103" spans="1:8" x14ac:dyDescent="0.3">
      <c r="A103" s="19">
        <f>'[1]Horizons Competition (Master)'!A101</f>
        <v>2</v>
      </c>
      <c r="B103" s="19">
        <f>'[1]Horizons Competition (Master)'!B101</f>
        <v>8</v>
      </c>
      <c r="C103" s="20" t="str">
        <f>'[1]Horizons Competition (Master)'!C101</f>
        <v>SPRING HILL</v>
      </c>
      <c r="D103" s="19">
        <f>'[1]Horizons Competition (Master)'!D101</f>
        <v>521</v>
      </c>
      <c r="E103" s="19">
        <f>'[1]Horizons Competition (Master)'!E101</f>
        <v>769</v>
      </c>
      <c r="F103" s="21">
        <f>'[1]Horizons Competition (Master)'!F101</f>
        <v>0</v>
      </c>
      <c r="G103" s="21">
        <f>'[1]Horizons Competition (Master)'!G101</f>
        <v>0</v>
      </c>
      <c r="H103" s="19" cm="1">
        <f t="array" ref="H103">SUMPRODUCT(($A$5:$A$122=A103)*(G103&lt;$G$5:$G$122))+1</f>
        <v>19</v>
      </c>
    </row>
    <row r="104" spans="1:8" x14ac:dyDescent="0.3">
      <c r="A104" s="22">
        <f>'[1]Horizons Competition (Master)'!A102</f>
        <v>1</v>
      </c>
      <c r="B104" s="22">
        <f>'[1]Horizons Competition (Master)'!B102</f>
        <v>10</v>
      </c>
      <c r="C104" s="23" t="str">
        <f>'[1]Horizons Competition (Master)'!C102</f>
        <v>ST PETERSBURG</v>
      </c>
      <c r="D104" s="22">
        <f>'[1]Horizons Competition (Master)'!D102</f>
        <v>1145</v>
      </c>
      <c r="E104" s="22">
        <f>'[1]Horizons Competition (Master)'!E102</f>
        <v>525</v>
      </c>
      <c r="F104" s="24">
        <f>'[1]Horizons Competition (Master)'!F102</f>
        <v>600</v>
      </c>
      <c r="G104" s="24">
        <f>'[1]Horizons Competition (Master)'!G102</f>
        <v>1.1428571428571428</v>
      </c>
      <c r="H104" s="22" cm="1">
        <f t="array" ref="H104">SUMPRODUCT(($A$5:$A$122=A104)*(G104&lt;$G$5:$G$122))+1</f>
        <v>12</v>
      </c>
    </row>
    <row r="105" spans="1:8" x14ac:dyDescent="0.3">
      <c r="A105" s="25">
        <f>'[1]Horizons Competition (Master)'!A103</f>
        <v>1</v>
      </c>
      <c r="B105" s="25">
        <f>'[1]Horizons Competition (Master)'!B103</f>
        <v>17</v>
      </c>
      <c r="C105" s="26" t="str">
        <f>'[1]Horizons Competition (Master)'!C103</f>
        <v>STUART</v>
      </c>
      <c r="D105" s="25">
        <f>'[1]Horizons Competition (Master)'!D103</f>
        <v>1282</v>
      </c>
      <c r="E105" s="25">
        <f>'[1]Horizons Competition (Master)'!E103</f>
        <v>315</v>
      </c>
      <c r="F105" s="27">
        <f>'[1]Horizons Competition (Master)'!F103</f>
        <v>69</v>
      </c>
      <c r="G105" s="27">
        <f>'[1]Horizons Competition (Master)'!G103</f>
        <v>0.21904761904761905</v>
      </c>
      <c r="H105" s="25" cm="1">
        <f t="array" ref="H105">SUMPRODUCT(($A$5:$A$122=A105)*(G105&lt;$G$5:$G$122))+1</f>
        <v>20</v>
      </c>
    </row>
    <row r="106" spans="1:8" x14ac:dyDescent="0.3">
      <c r="A106" s="18">
        <f>'[1]Horizons Competition (Master)'!A104</f>
        <v>2</v>
      </c>
      <c r="B106" s="18">
        <f>'[1]Horizons Competition (Master)'!B104</f>
        <v>4</v>
      </c>
      <c r="C106" s="28" t="str">
        <f>'[1]Horizons Competition (Master)'!C104</f>
        <v>SUWANEE RIVER</v>
      </c>
      <c r="D106" s="18">
        <f>'[1]Horizons Competition (Master)'!D104</f>
        <v>325</v>
      </c>
      <c r="E106" s="18">
        <f>'[1]Horizons Competition (Master)'!E104</f>
        <v>775</v>
      </c>
      <c r="F106" s="29">
        <f>'[1]Horizons Competition (Master)'!F104</f>
        <v>0</v>
      </c>
      <c r="G106" s="29">
        <f>'[1]Horizons Competition (Master)'!G104</f>
        <v>0</v>
      </c>
      <c r="H106" s="18" cm="1">
        <f t="array" ref="H106">SUMPRODUCT(($A$5:$A$122=A106)*(G106&lt;$G$5:$G$122))+1</f>
        <v>19</v>
      </c>
    </row>
    <row r="107" spans="1:8" x14ac:dyDescent="0.3">
      <c r="A107" s="22">
        <f>'[1]Horizons Competition (Master)'!A105</f>
        <v>3</v>
      </c>
      <c r="B107" s="22">
        <f>'[1]Horizons Competition (Master)'!B105</f>
        <v>1</v>
      </c>
      <c r="C107" s="23" t="str">
        <f>'[1]Horizons Competition (Master)'!C105</f>
        <v>TALLAHASSEE</v>
      </c>
      <c r="D107" s="22">
        <f>'[1]Horizons Competition (Master)'!D105</f>
        <v>1075</v>
      </c>
      <c r="E107" s="22">
        <f>'[1]Horizons Competition (Master)'!E105</f>
        <v>1000</v>
      </c>
      <c r="F107" s="24">
        <f>'[1]Horizons Competition (Master)'!F105</f>
        <v>20600</v>
      </c>
      <c r="G107" s="24">
        <f>'[1]Horizons Competition (Master)'!G105</f>
        <v>20.6</v>
      </c>
      <c r="H107" s="22" cm="1">
        <f t="array" ref="H107">SUMPRODUCT(($A$5:$A$122=A107)*(G107&lt;$G$5:$G$122))+1</f>
        <v>1</v>
      </c>
    </row>
    <row r="108" spans="1:8" x14ac:dyDescent="0.3">
      <c r="A108" s="15">
        <f>'[1]Horizons Competition (Master)'!A106</f>
        <v>4</v>
      </c>
      <c r="B108" s="15">
        <f>'[1]Horizons Competition (Master)'!B106</f>
        <v>21</v>
      </c>
      <c r="C108" s="16" t="str">
        <f>'[1]Horizons Competition (Master)'!C106</f>
        <v>TAMARAC</v>
      </c>
      <c r="D108" s="15">
        <f>'[1]Horizons Competition (Master)'!D106</f>
        <v>2267</v>
      </c>
      <c r="E108" s="15">
        <f>'[1]Horizons Competition (Master)'!E106</f>
        <v>1720</v>
      </c>
      <c r="F108" s="17">
        <f>'[1]Horizons Competition (Master)'!F106</f>
        <v>450</v>
      </c>
      <c r="G108" s="17">
        <f>'[1]Horizons Competition (Master)'!G106</f>
        <v>0.26162790697674421</v>
      </c>
      <c r="H108" s="18" cm="1">
        <f t="array" ref="H108">SUMPRODUCT(($A$5:$A$122=A108)*(G108&lt;$G$5:$G$122))+1</f>
        <v>24</v>
      </c>
    </row>
    <row r="109" spans="1:8" x14ac:dyDescent="0.3">
      <c r="A109" s="19">
        <f>'[1]Horizons Competition (Master)'!A107</f>
        <v>4</v>
      </c>
      <c r="B109" s="19">
        <f>'[1]Horizons Competition (Master)'!B107</f>
        <v>19</v>
      </c>
      <c r="C109" s="20" t="str">
        <f>'[1]Horizons Competition (Master)'!C107</f>
        <v xml:space="preserve">TICE &amp; THE SHORES </v>
      </c>
      <c r="D109" s="19">
        <f>'[1]Horizons Competition (Master)'!D107</f>
        <v>1297</v>
      </c>
      <c r="E109" s="19">
        <f>'[1]Horizons Competition (Master)'!E107</f>
        <v>2971</v>
      </c>
      <c r="F109" s="21">
        <f>'[1]Horizons Competition (Master)'!F107</f>
        <v>1400</v>
      </c>
      <c r="G109" s="21">
        <f>'[1]Horizons Competition (Master)'!G107</f>
        <v>0.47122181083810166</v>
      </c>
      <c r="H109" s="19" cm="1">
        <f t="array" ref="H109">SUMPRODUCT(($A$5:$A$122=A109)*(G109&lt;$G$5:$G$122))+1</f>
        <v>19</v>
      </c>
    </row>
    <row r="110" spans="1:8" x14ac:dyDescent="0.3">
      <c r="A110" s="25">
        <f>'[1]Horizons Competition (Master)'!A108</f>
        <v>3</v>
      </c>
      <c r="B110" s="25">
        <f>'[1]Horizons Competition (Master)'!B108</f>
        <v>7</v>
      </c>
      <c r="C110" s="26" t="str">
        <f>'[1]Horizons Competition (Master)'!C108</f>
        <v>TITUSVILLE</v>
      </c>
      <c r="D110" s="25">
        <f>'[1]Horizons Competition (Master)'!D108</f>
        <v>1962</v>
      </c>
      <c r="E110" s="25">
        <f>'[1]Horizons Competition (Master)'!E108</f>
        <v>919</v>
      </c>
      <c r="F110" s="27">
        <f>'[1]Horizons Competition (Master)'!F108</f>
        <v>1555</v>
      </c>
      <c r="G110" s="27">
        <f>'[1]Horizons Competition (Master)'!G108</f>
        <v>1.6920565832426551</v>
      </c>
      <c r="H110" s="25" cm="1">
        <f t="array" ref="H110">SUMPRODUCT(($A$5:$A$122=A110)*(G110&lt;$G$5:$G$122))+1</f>
        <v>7</v>
      </c>
    </row>
    <row r="111" spans="1:8" x14ac:dyDescent="0.3">
      <c r="A111" s="25">
        <f>'[1]Horizons Competition (Master)'!A109</f>
        <v>4</v>
      </c>
      <c r="B111" s="25">
        <f>'[1]Horizons Competition (Master)'!B109</f>
        <v>16</v>
      </c>
      <c r="C111" s="26" t="str">
        <f>'[1]Horizons Competition (Master)'!C109</f>
        <v>VENICE</v>
      </c>
      <c r="D111" s="25">
        <f>'[1]Horizons Competition (Master)'!D109</f>
        <v>1308</v>
      </c>
      <c r="E111" s="25">
        <f>'[1]Horizons Competition (Master)'!E109</f>
        <v>6982</v>
      </c>
      <c r="F111" s="27">
        <f>'[1]Horizons Competition (Master)'!F109</f>
        <v>2100</v>
      </c>
      <c r="G111" s="27">
        <f>'[1]Horizons Competition (Master)'!G109</f>
        <v>0.30077341735892293</v>
      </c>
      <c r="H111" s="25" cm="1">
        <f t="array" ref="H111">SUMPRODUCT(($A$5:$A$122=A111)*(G111&lt;$G$5:$G$122))+1</f>
        <v>22</v>
      </c>
    </row>
    <row r="112" spans="1:8" x14ac:dyDescent="0.3">
      <c r="A112" s="22">
        <f>'[1]Horizons Competition (Master)'!A110</f>
        <v>4</v>
      </c>
      <c r="B112" s="22">
        <f>'[1]Horizons Competition (Master)'!B110</f>
        <v>15</v>
      </c>
      <c r="C112" s="23" t="str">
        <f>'[1]Horizons Competition (Master)'!C110</f>
        <v>VERO BEACH</v>
      </c>
      <c r="D112" s="22">
        <f>'[1]Horizons Competition (Master)'!D110</f>
        <v>1822</v>
      </c>
      <c r="E112" s="22">
        <f>'[1]Horizons Competition (Master)'!E110</f>
        <v>4212</v>
      </c>
      <c r="F112" s="24">
        <f>'[1]Horizons Competition (Master)'!F110</f>
        <v>4750</v>
      </c>
      <c r="G112" s="24">
        <f>'[1]Horizons Competition (Master)'!G110</f>
        <v>1.1277302943969612</v>
      </c>
      <c r="H112" s="22" cm="1">
        <f t="array" ref="H112">SUMPRODUCT(($A$5:$A$122=A112)*(G112&lt;$G$5:$G$122))+1</f>
        <v>12</v>
      </c>
    </row>
    <row r="113" spans="1:8" x14ac:dyDescent="0.3">
      <c r="A113" s="25">
        <f>'[1]Horizons Competition (Master)'!A111</f>
        <v>4</v>
      </c>
      <c r="B113" s="25">
        <f>'[1]Horizons Competition (Master)'!B111</f>
        <v>6</v>
      </c>
      <c r="C113" s="26" t="str">
        <f>'[1]Horizons Competition (Master)'!C111</f>
        <v>VILLAGES LEESBURG</v>
      </c>
      <c r="D113" s="25">
        <f>'[1]Horizons Competition (Master)'!D111</f>
        <v>1271</v>
      </c>
      <c r="E113" s="25">
        <f>'[1]Horizons Competition (Master)'!E111</f>
        <v>1747</v>
      </c>
      <c r="F113" s="27">
        <f>'[1]Horizons Competition (Master)'!F111</f>
        <v>1229</v>
      </c>
      <c r="G113" s="27">
        <f>'[1]Horizons Competition (Master)'!G111</f>
        <v>0.70349170005724093</v>
      </c>
      <c r="H113" s="25" cm="1">
        <f t="array" ref="H113">SUMPRODUCT(($A$5:$A$122=A113)*(G113&lt;$G$5:$G$122))+1</f>
        <v>15</v>
      </c>
    </row>
    <row r="114" spans="1:8" x14ac:dyDescent="0.3">
      <c r="A114" s="25">
        <f>'[1]Horizons Competition (Master)'!A112</f>
        <v>2</v>
      </c>
      <c r="B114" s="25">
        <f>'[1]Horizons Competition (Master)'!B112</f>
        <v>1</v>
      </c>
      <c r="C114" s="26" t="str">
        <f>'[1]Horizons Competition (Master)'!C112</f>
        <v>WAKULLA COUNTY</v>
      </c>
      <c r="D114" s="25">
        <f>'[1]Horizons Competition (Master)'!D112</f>
        <v>2510</v>
      </c>
      <c r="E114" s="25">
        <f>'[1]Horizons Competition (Master)'!E112</f>
        <v>722</v>
      </c>
      <c r="F114" s="27">
        <f>'[1]Horizons Competition (Master)'!F112</f>
        <v>2300</v>
      </c>
      <c r="G114" s="27">
        <f>'[1]Horizons Competition (Master)'!G112</f>
        <v>3.1855955678670358</v>
      </c>
      <c r="H114" s="25" cm="1">
        <f t="array" ref="H114">SUMPRODUCT(($A$5:$A$122=A114)*(G114&lt;$G$5:$G$122))+1</f>
        <v>2</v>
      </c>
    </row>
    <row r="115" spans="1:8" x14ac:dyDescent="0.3">
      <c r="A115" s="19">
        <f>'[1]Horizons Competition (Master)'!A113</f>
        <v>1</v>
      </c>
      <c r="B115" s="19">
        <f>'[1]Horizons Competition (Master)'!B113</f>
        <v>14</v>
      </c>
      <c r="C115" s="20" t="str">
        <f>'[1]Horizons Competition (Master)'!C113</f>
        <v>WAUCHULA</v>
      </c>
      <c r="D115" s="19">
        <f>'[1]Horizons Competition (Master)'!D113</f>
        <v>1487</v>
      </c>
      <c r="E115" s="19">
        <f>'[1]Horizons Competition (Master)'!E113</f>
        <v>622</v>
      </c>
      <c r="F115" s="21">
        <f>'[1]Horizons Competition (Master)'!F113</f>
        <v>348</v>
      </c>
      <c r="G115" s="21">
        <f>'[1]Horizons Competition (Master)'!G113</f>
        <v>0.55948553054662375</v>
      </c>
      <c r="H115" s="19" cm="1">
        <f t="array" ref="H115">SUMPRODUCT(($A$5:$A$122=A115)*(G115&lt;$G$5:$G$122))+1</f>
        <v>14</v>
      </c>
    </row>
    <row r="116" spans="1:8" x14ac:dyDescent="0.3">
      <c r="A116" s="19">
        <f>'[1]Horizons Competition (Master)'!A114</f>
        <v>3</v>
      </c>
      <c r="B116" s="19">
        <f>'[1]Horizons Competition (Master)'!B114</f>
        <v>21</v>
      </c>
      <c r="C116" s="20" t="str">
        <f>'[1]Horizons Competition (Master)'!C114</f>
        <v xml:space="preserve">WEST BOCA RATON </v>
      </c>
      <c r="D116" s="19">
        <f>'[1]Horizons Competition (Master)'!D114</f>
        <v>204</v>
      </c>
      <c r="E116" s="19">
        <f>'[1]Horizons Competition (Master)'!E114</f>
        <v>950</v>
      </c>
      <c r="F116" s="21">
        <f>'[1]Horizons Competition (Master)'!F114</f>
        <v>939</v>
      </c>
      <c r="G116" s="21">
        <f>'[1]Horizons Competition (Master)'!G114</f>
        <v>0.98842105263157898</v>
      </c>
      <c r="H116" s="19" cm="1">
        <f t="array" ref="H116">SUMPRODUCT(($A$5:$A$122=A116)*(G116&lt;$G$5:$G$122))+1</f>
        <v>10</v>
      </c>
    </row>
    <row r="117" spans="1:8" x14ac:dyDescent="0.3">
      <c r="A117" s="22">
        <f>'[1]Horizons Competition (Master)'!A115</f>
        <v>1</v>
      </c>
      <c r="B117" s="22">
        <f>'[1]Horizons Competition (Master)'!B115</f>
        <v>22</v>
      </c>
      <c r="C117" s="23" t="str">
        <f>'[1]Horizons Competition (Master)'!C115</f>
        <v>WEST DADE</v>
      </c>
      <c r="D117" s="22">
        <f>'[1]Horizons Competition (Master)'!D115</f>
        <v>1825</v>
      </c>
      <c r="E117" s="22">
        <f>'[1]Horizons Competition (Master)'!E115</f>
        <v>268</v>
      </c>
      <c r="F117" s="24">
        <f>'[1]Horizons Competition (Master)'!F115</f>
        <v>0</v>
      </c>
      <c r="G117" s="24">
        <f>'[1]Horizons Competition (Master)'!G115</f>
        <v>0</v>
      </c>
      <c r="H117" s="22" cm="1">
        <f t="array" ref="H117">SUMPRODUCT(($A$5:$A$122=A117)*(G117&lt;$G$5:$G$122))+1</f>
        <v>23</v>
      </c>
    </row>
    <row r="118" spans="1:8" x14ac:dyDescent="0.3">
      <c r="A118" s="22">
        <f>'[1]Horizons Competition (Master)'!A116</f>
        <v>2</v>
      </c>
      <c r="B118" s="22">
        <f>'[1]Horizons Competition (Master)'!B116</f>
        <v>4</v>
      </c>
      <c r="C118" s="23" t="str">
        <f>'[1]Horizons Competition (Master)'!C116</f>
        <v>WEST MARION</v>
      </c>
      <c r="D118" s="22">
        <f>'[1]Horizons Competition (Master)'!D116</f>
        <v>2356</v>
      </c>
      <c r="E118" s="22">
        <f>'[1]Horizons Competition (Master)'!E116</f>
        <v>779</v>
      </c>
      <c r="F118" s="24">
        <f>'[1]Horizons Competition (Master)'!F116</f>
        <v>425</v>
      </c>
      <c r="G118" s="24">
        <f>'[1]Horizons Competition (Master)'!G116</f>
        <v>0.54557124518613609</v>
      </c>
      <c r="H118" s="22" cm="1">
        <f t="array" ref="H118">SUMPRODUCT(($A$5:$A$122=A118)*(G118&lt;$G$5:$G$122))+1</f>
        <v>11</v>
      </c>
    </row>
    <row r="119" spans="1:8" x14ac:dyDescent="0.3">
      <c r="A119" s="19">
        <f>'[1]Horizons Competition (Master)'!A117</f>
        <v>1</v>
      </c>
      <c r="B119" s="19">
        <f>'[1]Horizons Competition (Master)'!B117</f>
        <v>17</v>
      </c>
      <c r="C119" s="20" t="str">
        <f>'[1]Horizons Competition (Master)'!C117</f>
        <v xml:space="preserve">WEST PALM BEACH   </v>
      </c>
      <c r="D119" s="19">
        <f>'[1]Horizons Competition (Master)'!D117</f>
        <v>1461</v>
      </c>
      <c r="E119" s="19">
        <f>'[1]Horizons Competition (Master)'!E117</f>
        <v>413</v>
      </c>
      <c r="F119" s="21">
        <f>'[1]Horizons Competition (Master)'!F117</f>
        <v>105</v>
      </c>
      <c r="G119" s="21">
        <f>'[1]Horizons Competition (Master)'!G117</f>
        <v>0.25423728813559321</v>
      </c>
      <c r="H119" s="19" cm="1">
        <f t="array" ref="H119">SUMPRODUCT(($A$5:$A$122=A119)*(G119&lt;$G$5:$G$122))+1</f>
        <v>18</v>
      </c>
    </row>
    <row r="120" spans="1:8" x14ac:dyDescent="0.3">
      <c r="A120" s="15">
        <f>'[1]Horizons Competition (Master)'!A118</f>
        <v>2</v>
      </c>
      <c r="B120" s="15">
        <f>'[1]Horizons Competition (Master)'!B118</f>
        <v>7</v>
      </c>
      <c r="C120" s="16" t="str">
        <f>'[1]Horizons Competition (Master)'!C118</f>
        <v>WEST VOLUSIA</v>
      </c>
      <c r="D120" s="15">
        <f>'[1]Horizons Competition (Master)'!D118</f>
        <v>2538</v>
      </c>
      <c r="E120" s="15">
        <f>'[1]Horizons Competition (Master)'!E118</f>
        <v>784</v>
      </c>
      <c r="F120" s="17">
        <f>'[1]Horizons Competition (Master)'!F118</f>
        <v>417</v>
      </c>
      <c r="G120" s="17">
        <f>'[1]Horizons Competition (Master)'!G118</f>
        <v>0.53188775510204078</v>
      </c>
      <c r="H120" s="18" cm="1">
        <f t="array" ref="H120">SUMPRODUCT(($A$5:$A$122=A120)*(G120&lt;$G$5:$G$122))+1</f>
        <v>12</v>
      </c>
    </row>
    <row r="121" spans="1:8" x14ac:dyDescent="0.3">
      <c r="A121" s="25">
        <f>'[1]Horizons Competition (Master)'!A119</f>
        <v>4</v>
      </c>
      <c r="B121" s="25">
        <f>'[1]Horizons Competition (Master)'!B119</f>
        <v>12</v>
      </c>
      <c r="C121" s="26" t="str">
        <f>'[1]Horizons Competition (Master)'!C119</f>
        <v>WINTER HAVEN</v>
      </c>
      <c r="D121" s="25">
        <f>'[1]Horizons Competition (Master)'!D119</f>
        <v>1023</v>
      </c>
      <c r="E121" s="25">
        <f>'[1]Horizons Competition (Master)'!E119</f>
        <v>3578</v>
      </c>
      <c r="F121" s="27">
        <f>'[1]Horizons Competition (Master)'!F119</f>
        <v>1600</v>
      </c>
      <c r="G121" s="27">
        <f>'[1]Horizons Competition (Master)'!G119</f>
        <v>0.4471771939631079</v>
      </c>
      <c r="H121" s="25" cm="1">
        <f t="array" ref="H121">SUMPRODUCT(($A$5:$A$122=A121)*(G121&lt;$G$5:$G$122))+1</f>
        <v>20</v>
      </c>
    </row>
    <row r="122" spans="1:8" x14ac:dyDescent="0.3">
      <c r="A122" s="25">
        <f>'[1]Horizons Competition (Master)'!A120</f>
        <v>4</v>
      </c>
      <c r="B122" s="25">
        <f>'[1]Horizons Competition (Master)'!B120</f>
        <v>8</v>
      </c>
      <c r="C122" s="26" t="str">
        <f>'[1]Horizons Competition (Master)'!C120</f>
        <v>ZEPHYRHILLS</v>
      </c>
      <c r="D122" s="25">
        <f>'[1]Horizons Competition (Master)'!D120</f>
        <v>2276</v>
      </c>
      <c r="E122" s="30">
        <f>'[1]Horizons Competition (Master)'!E120</f>
        <v>5845</v>
      </c>
      <c r="F122" s="27">
        <f>'[1]Horizons Competition (Master)'!F120</f>
        <v>18600</v>
      </c>
      <c r="G122" s="27">
        <f>'[1]Horizons Competition (Master)'!G120</f>
        <v>3.1822070145423438</v>
      </c>
      <c r="H122" s="25" cm="1">
        <f t="array" ref="H122">SUMPRODUCT(($A$5:$A$122=A122)*(G122&lt;$G$5:$G$122))+1</f>
        <v>2</v>
      </c>
    </row>
  </sheetData>
  <sheetProtection selectLockedCells="1" sort="0" autoFilter="0" selectUnlockedCells="1"/>
  <protectedRanges>
    <protectedRange sqref="A4:H122" name="AllowSortFilter"/>
  </protectedRanges>
  <autoFilter ref="A4:H122" xr:uid="{54418BF7-6401-4F86-A550-FED0DF69DDB6}">
    <sortState xmlns:xlrd2="http://schemas.microsoft.com/office/spreadsheetml/2017/richdata2" ref="A5:H122">
      <sortCondition ref="C4:C122"/>
    </sortState>
  </autoFilter>
  <mergeCells count="3">
    <mergeCell ref="A1:B1"/>
    <mergeCell ref="C2:D2"/>
    <mergeCell ref="C3:D3"/>
  </mergeCells>
  <conditionalFormatting sqref="A5:H122">
    <cfRule type="expression" dxfId="4" priority="1">
      <formula>$A5=1</formula>
    </cfRule>
    <cfRule type="expression" dxfId="3" priority="2">
      <formula>$A5=3</formula>
    </cfRule>
    <cfRule type="expression" dxfId="2" priority="3">
      <formula>$A5=2</formula>
    </cfRule>
    <cfRule type="expression" dxfId="1" priority="4">
      <formula>$A5=4</formula>
    </cfRule>
  </conditionalFormatting>
  <conditionalFormatting sqref="E4">
    <cfRule type="cellIs" dxfId="0" priority="5" operator="equal">
      <formula>"Current Fiscal Year Active"</formula>
    </cfRule>
  </conditionalFormatting>
  <pageMargins left="0.45" right="0.45" top="0.75" bottom="0.75" header="0.3" footer="0.3"/>
  <pageSetup orientation="portrait" r:id="rId1"/>
  <headerFooter>
    <oddHeader xml:space="preserve">&amp;C&amp;"-,Bold"&amp;14 2026 FMA HORIZONS SPECIAL PROJECT COMPETITION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Horizons Competition Sorted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ONeal</dc:creator>
  <cp:lastModifiedBy>Dan ONeal</cp:lastModifiedBy>
  <dcterms:created xsi:type="dcterms:W3CDTF">2026-08-13T18:00:08Z</dcterms:created>
  <dcterms:modified xsi:type="dcterms:W3CDTF">2026-08-13T18:01:46Z</dcterms:modified>
</cp:coreProperties>
</file>